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555" windowWidth="12390" windowHeight="810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<sst xmlns="http://schemas.openxmlformats.org/spreadsheetml/2006/main" count="715" uniqueCount="150">
  <si>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</si>
  <si>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</si>
  <si>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</si>
  <si>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</si>
  <si>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</si>
  <si>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</si>
  <si>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</si>
  <si>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</si>
  <si>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</si>
  <si>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</si>
  <si>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</si>
  <si>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</si>
  <si>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</si>
  <si>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</si>
  <si>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</si>
  <si>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</si>
  <si>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</si>
  <si>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</si>
  <si>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</si>
  <si>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</si>
  <si>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</si>
  <si>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</si>
  <si>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</si>
  <si>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</si>
  <si>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</si>
  <si>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</si>
  <si>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</si>
  <si>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</si>
  <si>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</si>
  <si>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</si>
  <si>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</si>
  <si>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</si>
  <si>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</si>
  <si>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</si>
  <si>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</si>
  <si>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</si>
  <si>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</si>
  <si>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</si>
  <si>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</si>
  <si>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</si>
  <si>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</si>
  <si>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</si>
  <si>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</si>
  <si>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</si>
  <si>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</si>
  <si>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</si>
  <si>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</si>
  <si>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</si>
  <si>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</si>
  <si>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</si>
  <si>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</si>
  <si>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</si>
  <si>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</si>
  <si>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</si>
  <si>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</si>
  <si>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</si>
  <si>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</si>
  <si>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</si>
  <si>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</si>
  <si>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</si>
  <si>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</si>
  <si>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</si>
  <si>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</si>
  <si>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</si>
  <si>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</si>
  <si>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</si>
  <si>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</si>
  <si>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</si>
  <si>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</si>
  <si>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</si>
  <si>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</si>
  <si>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</si>
  <si>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</si>
  <si>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</si>
  <si>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</si>
  <si>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</si>
  <si>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</si>
  <si>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</si>
  <si>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</si>
  <si>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</si>
  <si>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</si>
  <si>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</si>
  <si>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</si>
  <si>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</si>
  <si>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</si>
  <si>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</si>
  <si>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</si>
  <si>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</si>
  <si>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</si>
  <si>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</si>
  <si>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</si>
  <si>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</si>
  <si>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</si>
  <si>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</si>
  <si>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</si>
  <si>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</si>
  <si>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</si>
  <si>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</si>
  <si>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</si>
  <si>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</si>
  <si>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</si>
  <si>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</si>
  <si>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</si>
  <si>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</si>
  <si>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</si>
  <si>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</si>
  <si>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</si>
  <si>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</si>
  <si>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</si>
  <si>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</si>
  <si>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</si>
  <si>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</si>
  <si>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</si>
  <si>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</si>
  <si>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</si>
  <si>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</si>
  <si>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</si>
  <si>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</si>
  <si>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</si>
  <si>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</si>
  <si>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</si>
  <si>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</si>
  <si>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</si>
  <si>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</si>
  <si>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</si>
  <si>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</si>
  <si>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</si>
  <si>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Transports</t>
  </si>
  <si>
    <t>04.500</t>
  </si>
  <si>
    <t>Nr. 2170389610200000000</t>
  </si>
  <si>
    <t>Nr. 2170389610800000000</t>
  </si>
  <si>
    <t>Nr. 2170389610900000000</t>
  </si>
  <si>
    <t>Nr. 2170389611000000000</t>
  </si>
  <si>
    <t>(Nr. 2170389610000000000)</t>
  </si>
  <si>
    <t>TĀME 2015. GADAM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</si>
  <si>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</si>
  <si>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</si>
  <si>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</si>
  <si>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</si>
  <si>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valsts pamatbudžetā par valsts budžeta iestādes veiktajiem kapitālajiem izdevumiem Eiropas Savienības politiku instrumentu un pārējās ārvalstu finanšu palīdzības līdzfinansētajos projektos (pasākumos)</t>
  </si>
  <si>
    <t xml:space="preserve">                                                                                    Dž. Innusa</t>
  </si>
  <si>
    <t>2015.gada 27.februārī</t>
  </si>
  <si>
    <t>PRECIZĒTĀ TĀME 2015. GADAM</t>
  </si>
  <si>
    <t>Valsts sekretārs</t>
  </si>
  <si>
    <t xml:space="preserve">                                                                                    K. Ozoliņš</t>
  </si>
  <si>
    <t>2015.gada 4.septembrī</t>
  </si>
  <si>
    <t>2015.gada 12.novembrī</t>
  </si>
  <si>
    <t>2015.gada 30.decembrī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</si>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</sst>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119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105</v>
      </c>
      <c r="C11" s="82"/>
    </row>
    <row r="12" spans="1:3" ht="63" customHeight="1">
      <c r="A12" s="35"/>
      <c r="B12" s="36" t="s">
        <v>106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83" t="s">
        <v>107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118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134</v>
      </c>
      <c r="C20" s="51"/>
    </row>
    <row r="21" spans="1:3" ht="15">
      <c r="A21" s="58"/>
      <c r="B21" s="57" t="s">
        <v>133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125</v>
      </c>
      <c r="C25" s="73" t="s">
        <v>126</v>
      </c>
    </row>
    <row r="26" spans="1:3" s="10" customFormat="1" ht="26.25" customHeight="1">
      <c r="A26" s="32" t="s">
        <v>3</v>
      </c>
      <c r="B26" s="33" t="s">
        <v>127</v>
      </c>
      <c r="C26" s="34" t="s">
        <v>128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6" customFormat="1" ht="15" customHeight="1">
      <c r="A28" s="84"/>
      <c r="B28" s="84"/>
      <c r="C28" s="14"/>
    </row>
    <row r="29" spans="1:3" s="10" customFormat="1" ht="17.25" customHeight="1">
      <c r="A29" s="76" t="s">
        <v>120</v>
      </c>
      <c r="B29" s="76"/>
      <c r="C29" s="74"/>
    </row>
    <row r="30" spans="1:3" s="16" customFormat="1" ht="15" customHeight="1">
      <c r="A30" s="15"/>
      <c r="B30" s="16" t="s">
        <v>129</v>
      </c>
      <c r="C30" s="14"/>
    </row>
    <row r="31" spans="1:3" s="16" customFormat="1" ht="15" customHeight="1">
      <c r="A31" s="15"/>
      <c r="B31" s="16" t="s">
        <v>130</v>
      </c>
      <c r="C31" s="14"/>
    </row>
    <row r="32" spans="1:3" s="16" customFormat="1" ht="15" customHeight="1">
      <c r="A32" s="15"/>
      <c r="B32" s="16" t="s">
        <v>131</v>
      </c>
      <c r="C32" s="14"/>
    </row>
    <row r="33" spans="1:3" s="16" customFormat="1" ht="15.75" customHeight="1">
      <c r="A33" s="15"/>
      <c r="B33" s="16" t="s">
        <v>132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95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96</v>
      </c>
      <c r="B65" s="39" t="s">
        <v>97</v>
      </c>
      <c r="C65" s="22">
        <f>SUM(C66,C73,C78)</f>
        <v>206222728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98</v>
      </c>
      <c r="B73" s="40" t="s">
        <v>99</v>
      </c>
      <c r="C73" s="22">
        <f>SUM(C74)</f>
        <v>0</v>
      </c>
    </row>
    <row r="74" spans="1:3" s="63" customFormat="1" ht="15" hidden="1">
      <c r="A74" s="19">
        <v>18000</v>
      </c>
      <c r="B74" s="40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206222728</v>
      </c>
    </row>
    <row r="79" spans="1:3" s="10" customFormat="1" ht="15">
      <c r="A79" s="2">
        <v>21710</v>
      </c>
      <c r="B79" s="2" t="s">
        <v>51</v>
      </c>
      <c r="C79" s="18">
        <f>18842659+144591272+15659448</f>
        <v>179093379</v>
      </c>
    </row>
    <row r="80" spans="1:3" s="10" customFormat="1" ht="15">
      <c r="A80" s="2">
        <v>21720</v>
      </c>
      <c r="B80" s="2" t="s">
        <v>62</v>
      </c>
      <c r="C80" s="18">
        <v>27129349</v>
      </c>
    </row>
    <row r="81" spans="1:3" s="63" customFormat="1" ht="15">
      <c r="A81" s="19" t="s">
        <v>21</v>
      </c>
      <c r="B81" s="24" t="s">
        <v>110</v>
      </c>
      <c r="C81" s="22">
        <f>SUM(C82,C129)</f>
        <v>206222728</v>
      </c>
    </row>
    <row r="82" spans="1:3" s="63" customFormat="1" ht="28.5">
      <c r="A82" s="19" t="s">
        <v>37</v>
      </c>
      <c r="B82" s="24" t="s">
        <v>11</v>
      </c>
      <c r="C82" s="22">
        <f>SUM(C83,C115,C121)</f>
        <v>141759915</v>
      </c>
    </row>
    <row r="83" spans="1:3" s="63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121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111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63</v>
      </c>
      <c r="C110" s="23">
        <f>SUM(C111)</f>
        <v>0</v>
      </c>
    </row>
    <row r="111" spans="1:3" ht="15" hidden="1">
      <c r="A111" s="2">
        <v>2239</v>
      </c>
      <c r="B111" s="25" t="s">
        <v>64</v>
      </c>
      <c r="C111" s="23"/>
    </row>
    <row r="112" spans="1:3" s="10" customFormat="1" ht="28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141759915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141759915</v>
      </c>
    </row>
    <row r="117" spans="1:3" s="63" customFormat="1" ht="15">
      <c r="A117" s="19" t="s">
        <v>26</v>
      </c>
      <c r="B117" s="78" t="s">
        <v>135</v>
      </c>
      <c r="C117" s="22">
        <f>SUM(C118)</f>
        <v>141759915</v>
      </c>
    </row>
    <row r="118" spans="1:3" ht="40.5">
      <c r="A118" s="2">
        <v>3290</v>
      </c>
      <c r="B118" s="79" t="s">
        <v>136</v>
      </c>
      <c r="C118" s="23">
        <f>SUM(C119:C120)</f>
        <v>141759915</v>
      </c>
    </row>
    <row r="119" spans="1:3" ht="27">
      <c r="A119" s="2">
        <v>3292</v>
      </c>
      <c r="B119" s="79" t="s">
        <v>137</v>
      </c>
      <c r="C119" s="23">
        <v>141759915</v>
      </c>
    </row>
    <row r="120" spans="1:3" ht="30" customHeight="1" hidden="1">
      <c r="A120" s="2">
        <v>3293</v>
      </c>
      <c r="B120" s="79" t="s">
        <v>138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64462813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34502107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34502107</v>
      </c>
    </row>
    <row r="132" spans="1:3" s="10" customFormat="1" ht="15.75" customHeight="1">
      <c r="A132" s="2" t="s">
        <v>112</v>
      </c>
      <c r="B132" s="17" t="s">
        <v>113</v>
      </c>
      <c r="C132" s="18">
        <f>SUM(C133)</f>
        <v>27000</v>
      </c>
    </row>
    <row r="133" spans="1:3" s="10" customFormat="1" ht="15.75" customHeight="1">
      <c r="A133" s="2" t="s">
        <v>114</v>
      </c>
      <c r="B133" s="17" t="s">
        <v>115</v>
      </c>
      <c r="C133" s="18">
        <v>27000</v>
      </c>
    </row>
    <row r="134" spans="1:3" s="10" customFormat="1" ht="15.75" customHeight="1">
      <c r="A134" s="2" t="s">
        <v>116</v>
      </c>
      <c r="B134" s="17" t="s">
        <v>117</v>
      </c>
      <c r="C134" s="18">
        <f>18815659+15659448</f>
        <v>34475107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29960706</v>
      </c>
    </row>
    <row r="136" spans="1:3" s="63" customFormat="1" ht="14.25" customHeight="1">
      <c r="A136" s="19">
        <v>9500</v>
      </c>
      <c r="B136" s="24" t="s">
        <v>43</v>
      </c>
      <c r="C136" s="22">
        <f>SUM(C137)</f>
        <v>2831357</v>
      </c>
    </row>
    <row r="137" spans="1:3" ht="30">
      <c r="A137" s="77">
        <v>9580</v>
      </c>
      <c r="B137" s="2" t="s">
        <v>44</v>
      </c>
      <c r="C137" s="23">
        <v>2831357</v>
      </c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27129349</v>
      </c>
    </row>
    <row r="139" spans="1:3" ht="45">
      <c r="A139" s="2">
        <v>9610</v>
      </c>
      <c r="B139" s="80" t="s">
        <v>139</v>
      </c>
      <c r="C139" s="23">
        <v>27129349</v>
      </c>
    </row>
    <row r="140" spans="1:3" s="63" customFormat="1" ht="28.5">
      <c r="A140" s="19" t="s">
        <v>104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108</v>
      </c>
      <c r="C147" s="11" t="s">
        <v>109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107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15">
      <selection activeCell="C80" sqref="C8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119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105</v>
      </c>
      <c r="C11" s="82"/>
    </row>
    <row r="12" spans="1:3" ht="63" customHeight="1">
      <c r="A12" s="35"/>
      <c r="B12" s="36" t="s">
        <v>140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83" t="s">
        <v>141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118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142</v>
      </c>
      <c r="C20" s="51"/>
    </row>
    <row r="21" spans="1:3" ht="15">
      <c r="A21" s="58"/>
      <c r="B21" s="57" t="s">
        <v>133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125</v>
      </c>
      <c r="C25" s="73" t="s">
        <v>126</v>
      </c>
    </row>
    <row r="26" spans="1:3" s="10" customFormat="1" ht="26.25" customHeight="1">
      <c r="A26" s="32" t="s">
        <v>3</v>
      </c>
      <c r="B26" s="33" t="s">
        <v>127</v>
      </c>
      <c r="C26" s="34" t="s">
        <v>128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6" customFormat="1" ht="15" customHeight="1">
      <c r="A28" s="84"/>
      <c r="B28" s="84"/>
      <c r="C28" s="14"/>
    </row>
    <row r="29" spans="1:3" s="10" customFormat="1" ht="17.25" customHeight="1">
      <c r="A29" s="76" t="s">
        <v>120</v>
      </c>
      <c r="B29" s="76"/>
      <c r="C29" s="74"/>
    </row>
    <row r="30" spans="1:3" s="16" customFormat="1" ht="15" customHeight="1">
      <c r="A30" s="15"/>
      <c r="B30" s="16" t="s">
        <v>129</v>
      </c>
      <c r="C30" s="14"/>
    </row>
    <row r="31" spans="1:3" s="16" customFormat="1" ht="15" customHeight="1">
      <c r="A31" s="15"/>
      <c r="B31" s="16" t="s">
        <v>130</v>
      </c>
      <c r="C31" s="14"/>
    </row>
    <row r="32" spans="1:3" s="16" customFormat="1" ht="15" customHeight="1">
      <c r="A32" s="15"/>
      <c r="B32" s="16" t="s">
        <v>131</v>
      </c>
      <c r="C32" s="14"/>
    </row>
    <row r="33" spans="1:3" s="16" customFormat="1" ht="15.75" customHeight="1">
      <c r="A33" s="15"/>
      <c r="B33" s="16" t="s">
        <v>132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95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96</v>
      </c>
      <c r="B65" s="39" t="s">
        <v>97</v>
      </c>
      <c r="C65" s="22">
        <f>SUM(C66,C73,C78)</f>
        <v>206189181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98</v>
      </c>
      <c r="B73" s="40" t="s">
        <v>99</v>
      </c>
      <c r="C73" s="22">
        <f>SUM(C74)</f>
        <v>0</v>
      </c>
    </row>
    <row r="74" spans="1:3" s="63" customFormat="1" ht="15" hidden="1">
      <c r="A74" s="19">
        <v>18000</v>
      </c>
      <c r="B74" s="40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206189181</v>
      </c>
    </row>
    <row r="79" spans="1:3" s="10" customFormat="1" ht="15">
      <c r="A79" s="2">
        <v>21710</v>
      </c>
      <c r="B79" s="2" t="s">
        <v>51</v>
      </c>
      <c r="C79" s="18">
        <f>18809112+144591272+15659448</f>
        <v>179059832</v>
      </c>
    </row>
    <row r="80" spans="1:3" s="10" customFormat="1" ht="15">
      <c r="A80" s="2">
        <v>21720</v>
      </c>
      <c r="B80" s="2" t="s">
        <v>62</v>
      </c>
      <c r="C80" s="18">
        <v>27129349</v>
      </c>
    </row>
    <row r="81" spans="1:3" s="63" customFormat="1" ht="15">
      <c r="A81" s="19" t="s">
        <v>21</v>
      </c>
      <c r="B81" s="24" t="s">
        <v>110</v>
      </c>
      <c r="C81" s="22">
        <f>SUM(C82,C129)</f>
        <v>206189181</v>
      </c>
    </row>
    <row r="82" spans="1:3" s="63" customFormat="1" ht="28.5">
      <c r="A82" s="19" t="s">
        <v>37</v>
      </c>
      <c r="B82" s="24" t="s">
        <v>11</v>
      </c>
      <c r="C82" s="22">
        <f>SUM(C83,C115,C121)</f>
        <v>141759915</v>
      </c>
    </row>
    <row r="83" spans="1:3" s="63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121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111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63</v>
      </c>
      <c r="C110" s="23">
        <f>SUM(C111)</f>
        <v>0</v>
      </c>
    </row>
    <row r="111" spans="1:3" ht="15" hidden="1">
      <c r="A111" s="2">
        <v>2239</v>
      </c>
      <c r="B111" s="25" t="s">
        <v>64</v>
      </c>
      <c r="C111" s="23"/>
    </row>
    <row r="112" spans="1:3" s="10" customFormat="1" ht="28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141759915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141759915</v>
      </c>
    </row>
    <row r="117" spans="1:3" s="63" customFormat="1" ht="15">
      <c r="A117" s="19" t="s">
        <v>26</v>
      </c>
      <c r="B117" s="78" t="s">
        <v>135</v>
      </c>
      <c r="C117" s="22">
        <f>SUM(C118)</f>
        <v>141759915</v>
      </c>
    </row>
    <row r="118" spans="1:3" ht="40.5">
      <c r="A118" s="2">
        <v>3290</v>
      </c>
      <c r="B118" s="79" t="s">
        <v>136</v>
      </c>
      <c r="C118" s="23">
        <f>SUM(C119:C120)</f>
        <v>141759915</v>
      </c>
    </row>
    <row r="119" spans="1:3" ht="27">
      <c r="A119" s="2">
        <v>3292</v>
      </c>
      <c r="B119" s="79" t="s">
        <v>137</v>
      </c>
      <c r="C119" s="23">
        <v>141759915</v>
      </c>
    </row>
    <row r="120" spans="1:3" ht="30" customHeight="1" hidden="1">
      <c r="A120" s="2">
        <v>3293</v>
      </c>
      <c r="B120" s="79" t="s">
        <v>138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64429266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34468560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34468560</v>
      </c>
    </row>
    <row r="132" spans="1:3" s="10" customFormat="1" ht="15.75" customHeight="1">
      <c r="A132" s="2" t="s">
        <v>112</v>
      </c>
      <c r="B132" s="17" t="s">
        <v>113</v>
      </c>
      <c r="C132" s="18">
        <f>SUM(C133)</f>
        <v>27000</v>
      </c>
    </row>
    <row r="133" spans="1:3" s="10" customFormat="1" ht="15.75" customHeight="1">
      <c r="A133" s="2" t="s">
        <v>114</v>
      </c>
      <c r="B133" s="17" t="s">
        <v>115</v>
      </c>
      <c r="C133" s="18">
        <v>27000</v>
      </c>
    </row>
    <row r="134" spans="1:3" s="10" customFormat="1" ht="15.75" customHeight="1">
      <c r="A134" s="2" t="s">
        <v>116</v>
      </c>
      <c r="B134" s="17" t="s">
        <v>117</v>
      </c>
      <c r="C134" s="18">
        <f>18782112+15659448</f>
        <v>34441560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29960706</v>
      </c>
    </row>
    <row r="136" spans="1:3" s="63" customFormat="1" ht="14.25" customHeight="1">
      <c r="A136" s="19">
        <v>9500</v>
      </c>
      <c r="B136" s="24" t="s">
        <v>43</v>
      </c>
      <c r="C136" s="22">
        <f>SUM(C137)</f>
        <v>2831357</v>
      </c>
    </row>
    <row r="137" spans="1:3" ht="30">
      <c r="A137" s="77">
        <v>9580</v>
      </c>
      <c r="B137" s="2" t="s">
        <v>44</v>
      </c>
      <c r="C137" s="23">
        <v>2831357</v>
      </c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27129349</v>
      </c>
    </row>
    <row r="139" spans="1:3" ht="45">
      <c r="A139" s="2">
        <v>9610</v>
      </c>
      <c r="B139" s="80" t="s">
        <v>139</v>
      </c>
      <c r="C139" s="23">
        <v>27129349</v>
      </c>
    </row>
    <row r="140" spans="1:3" s="63" customFormat="1" ht="28.5">
      <c r="A140" s="19" t="s">
        <v>104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108</v>
      </c>
      <c r="C147" s="11" t="s">
        <v>109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141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62">
      <selection activeCell="B151" sqref="B15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119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143</v>
      </c>
      <c r="C11" s="82"/>
    </row>
    <row r="12" spans="1:3" ht="63" customHeight="1">
      <c r="A12" s="35"/>
      <c r="B12" s="36" t="s">
        <v>144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83" t="s">
        <v>145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118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142</v>
      </c>
      <c r="C20" s="51"/>
    </row>
    <row r="21" spans="1:3" ht="15">
      <c r="A21" s="58"/>
      <c r="B21" s="57" t="s">
        <v>133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125</v>
      </c>
      <c r="C25" s="73" t="s">
        <v>126</v>
      </c>
    </row>
    <row r="26" spans="1:3" s="10" customFormat="1" ht="26.25" customHeight="1">
      <c r="A26" s="32" t="s">
        <v>3</v>
      </c>
      <c r="B26" s="33" t="s">
        <v>127</v>
      </c>
      <c r="C26" s="34" t="s">
        <v>128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6" customFormat="1" ht="15" customHeight="1">
      <c r="A28" s="84"/>
      <c r="B28" s="84"/>
      <c r="C28" s="14"/>
    </row>
    <row r="29" spans="1:3" s="10" customFormat="1" ht="17.25" customHeight="1">
      <c r="A29" s="76" t="s">
        <v>120</v>
      </c>
      <c r="B29" s="76"/>
      <c r="C29" s="74"/>
    </row>
    <row r="30" spans="1:3" s="16" customFormat="1" ht="15" customHeight="1">
      <c r="A30" s="15"/>
      <c r="B30" s="16" t="s">
        <v>129</v>
      </c>
      <c r="C30" s="14"/>
    </row>
    <row r="31" spans="1:3" s="16" customFormat="1" ht="15" customHeight="1">
      <c r="A31" s="15"/>
      <c r="B31" s="16" t="s">
        <v>130</v>
      </c>
      <c r="C31" s="14"/>
    </row>
    <row r="32" spans="1:3" s="16" customFormat="1" ht="15" customHeight="1">
      <c r="A32" s="15"/>
      <c r="B32" s="16" t="s">
        <v>131</v>
      </c>
      <c r="C32" s="14"/>
    </row>
    <row r="33" spans="1:3" s="16" customFormat="1" ht="15.75" customHeight="1">
      <c r="A33" s="15"/>
      <c r="B33" s="16" t="s">
        <v>132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95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96</v>
      </c>
      <c r="B65" s="39" t="s">
        <v>97</v>
      </c>
      <c r="C65" s="22">
        <f>SUM(C66,C73,C78)</f>
        <v>206189181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98</v>
      </c>
      <c r="B73" s="40" t="s">
        <v>99</v>
      </c>
      <c r="C73" s="22">
        <f>SUM(C74)</f>
        <v>0</v>
      </c>
    </row>
    <row r="74" spans="1:3" s="63" customFormat="1" ht="15" hidden="1">
      <c r="A74" s="19">
        <v>18000</v>
      </c>
      <c r="B74" s="40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206189181</v>
      </c>
    </row>
    <row r="79" spans="1:3" s="10" customFormat="1" ht="15">
      <c r="A79" s="2">
        <v>21710</v>
      </c>
      <c r="B79" s="2" t="s">
        <v>51</v>
      </c>
      <c r="C79" s="18">
        <f>17409112+126569966+35080754</f>
        <v>179059832</v>
      </c>
    </row>
    <row r="80" spans="1:3" s="10" customFormat="1" ht="15">
      <c r="A80" s="2">
        <v>21720</v>
      </c>
      <c r="B80" s="2" t="s">
        <v>62</v>
      </c>
      <c r="C80" s="18">
        <v>27129349</v>
      </c>
    </row>
    <row r="81" spans="1:3" s="63" customFormat="1" ht="15">
      <c r="A81" s="19" t="s">
        <v>21</v>
      </c>
      <c r="B81" s="24" t="s">
        <v>110</v>
      </c>
      <c r="C81" s="22">
        <f>SUM(C82,C129)</f>
        <v>206189181</v>
      </c>
    </row>
    <row r="82" spans="1:3" s="63" customFormat="1" ht="28.5">
      <c r="A82" s="19" t="s">
        <v>37</v>
      </c>
      <c r="B82" s="24" t="s">
        <v>11</v>
      </c>
      <c r="C82" s="22">
        <f>SUM(C83,C115,C121)</f>
        <v>123738609</v>
      </c>
    </row>
    <row r="83" spans="1:3" s="63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121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111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63</v>
      </c>
      <c r="C110" s="23">
        <f>SUM(C111)</f>
        <v>0</v>
      </c>
    </row>
    <row r="111" spans="1:3" ht="15" hidden="1">
      <c r="A111" s="2">
        <v>2239</v>
      </c>
      <c r="B111" s="25" t="s">
        <v>64</v>
      </c>
      <c r="C111" s="23"/>
    </row>
    <row r="112" spans="1:3" s="10" customFormat="1" ht="28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123738609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123738609</v>
      </c>
    </row>
    <row r="117" spans="1:3" s="63" customFormat="1" ht="15">
      <c r="A117" s="19" t="s">
        <v>26</v>
      </c>
      <c r="B117" s="78" t="s">
        <v>135</v>
      </c>
      <c r="C117" s="22">
        <f>SUM(C118)</f>
        <v>123738609</v>
      </c>
    </row>
    <row r="118" spans="1:3" ht="40.5">
      <c r="A118" s="2">
        <v>3290</v>
      </c>
      <c r="B118" s="79" t="s">
        <v>136</v>
      </c>
      <c r="C118" s="23">
        <f>SUM(C119:C120)</f>
        <v>123738609</v>
      </c>
    </row>
    <row r="119" spans="1:3" ht="27">
      <c r="A119" s="2">
        <v>3292</v>
      </c>
      <c r="B119" s="79" t="s">
        <v>137</v>
      </c>
      <c r="C119" s="23">
        <v>123738609</v>
      </c>
    </row>
    <row r="120" spans="1:3" ht="30" customHeight="1" hidden="1">
      <c r="A120" s="2">
        <v>3293</v>
      </c>
      <c r="B120" s="79" t="s">
        <v>138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82450572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52489866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52489866</v>
      </c>
    </row>
    <row r="132" spans="1:3" s="10" customFormat="1" ht="15.75" customHeight="1">
      <c r="A132" s="2" t="s">
        <v>112</v>
      </c>
      <c r="B132" s="17" t="s">
        <v>113</v>
      </c>
      <c r="C132" s="18">
        <f>SUM(C133)</f>
        <v>781646</v>
      </c>
    </row>
    <row r="133" spans="1:3" s="10" customFormat="1" ht="15.75" customHeight="1">
      <c r="A133" s="2" t="s">
        <v>114</v>
      </c>
      <c r="B133" s="17" t="s">
        <v>115</v>
      </c>
      <c r="C133" s="18">
        <v>781646</v>
      </c>
    </row>
    <row r="134" spans="1:3" s="10" customFormat="1" ht="15.75" customHeight="1">
      <c r="A134" s="2" t="s">
        <v>116</v>
      </c>
      <c r="B134" s="17" t="s">
        <v>117</v>
      </c>
      <c r="C134" s="18">
        <f>16627466+35080754</f>
        <v>51708220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29960706</v>
      </c>
    </row>
    <row r="136" spans="1:3" s="63" customFormat="1" ht="14.25" customHeight="1">
      <c r="A136" s="19">
        <v>9500</v>
      </c>
      <c r="B136" s="24" t="s">
        <v>43</v>
      </c>
      <c r="C136" s="22">
        <f>SUM(C137)</f>
        <v>2831357</v>
      </c>
    </row>
    <row r="137" spans="1:3" ht="30">
      <c r="A137" s="77">
        <v>9580</v>
      </c>
      <c r="B137" s="2" t="s">
        <v>44</v>
      </c>
      <c r="C137" s="23">
        <v>2831357</v>
      </c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27129349</v>
      </c>
    </row>
    <row r="139" spans="1:3" ht="45">
      <c r="A139" s="2">
        <v>9610</v>
      </c>
      <c r="B139" s="80" t="s">
        <v>139</v>
      </c>
      <c r="C139" s="23">
        <v>27129349</v>
      </c>
    </row>
    <row r="140" spans="1:3" s="63" customFormat="1" ht="28.5">
      <c r="A140" s="19" t="s">
        <v>104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108</v>
      </c>
      <c r="C147" s="11" t="s">
        <v>109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145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62">
      <selection activeCell="C139" sqref="C13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119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143</v>
      </c>
      <c r="C11" s="82"/>
    </row>
    <row r="12" spans="1:3" ht="63" customHeight="1">
      <c r="A12" s="35"/>
      <c r="B12" s="36" t="s">
        <v>144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83" t="s">
        <v>146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118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142</v>
      </c>
      <c r="C20" s="51"/>
    </row>
    <row r="21" spans="1:3" ht="15">
      <c r="A21" s="58"/>
      <c r="B21" s="57" t="s">
        <v>133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125</v>
      </c>
      <c r="C25" s="73" t="s">
        <v>126</v>
      </c>
    </row>
    <row r="26" spans="1:3" s="10" customFormat="1" ht="26.25" customHeight="1">
      <c r="A26" s="32" t="s">
        <v>3</v>
      </c>
      <c r="B26" s="33" t="s">
        <v>127</v>
      </c>
      <c r="C26" s="34" t="s">
        <v>128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6" customFormat="1" ht="15" customHeight="1">
      <c r="A28" s="84"/>
      <c r="B28" s="84"/>
      <c r="C28" s="14"/>
    </row>
    <row r="29" spans="1:3" s="10" customFormat="1" ht="17.25" customHeight="1">
      <c r="A29" s="76" t="s">
        <v>120</v>
      </c>
      <c r="B29" s="76"/>
      <c r="C29" s="74"/>
    </row>
    <row r="30" spans="1:3" s="16" customFormat="1" ht="15" customHeight="1">
      <c r="A30" s="15"/>
      <c r="B30" s="16" t="s">
        <v>129</v>
      </c>
      <c r="C30" s="14"/>
    </row>
    <row r="31" spans="1:3" s="16" customFormat="1" ht="15" customHeight="1">
      <c r="A31" s="15"/>
      <c r="B31" s="16" t="s">
        <v>130</v>
      </c>
      <c r="C31" s="14"/>
    </row>
    <row r="32" spans="1:3" s="16" customFormat="1" ht="15" customHeight="1">
      <c r="A32" s="15"/>
      <c r="B32" s="16" t="s">
        <v>131</v>
      </c>
      <c r="C32" s="14"/>
    </row>
    <row r="33" spans="1:3" s="16" customFormat="1" ht="15.75" customHeight="1">
      <c r="A33" s="15"/>
      <c r="B33" s="16" t="s">
        <v>132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95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96</v>
      </c>
      <c r="B65" s="39" t="s">
        <v>97</v>
      </c>
      <c r="C65" s="22">
        <f>SUM(C66,C73,C78)</f>
        <v>217530575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98</v>
      </c>
      <c r="B73" s="40" t="s">
        <v>99</v>
      </c>
      <c r="C73" s="22">
        <f>SUM(C74)</f>
        <v>0</v>
      </c>
    </row>
    <row r="74" spans="1:3" s="63" customFormat="1" ht="15" hidden="1">
      <c r="A74" s="19">
        <v>18000</v>
      </c>
      <c r="B74" s="40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217530575</v>
      </c>
    </row>
    <row r="79" spans="1:3" s="10" customFormat="1" ht="15">
      <c r="A79" s="2">
        <v>21710</v>
      </c>
      <c r="B79" s="2" t="s">
        <v>51</v>
      </c>
      <c r="C79" s="18">
        <f>16810112+116927902+56663212</f>
        <v>190401226</v>
      </c>
    </row>
    <row r="80" spans="1:3" s="10" customFormat="1" ht="15">
      <c r="A80" s="2">
        <v>21720</v>
      </c>
      <c r="B80" s="2" t="s">
        <v>62</v>
      </c>
      <c r="C80" s="18">
        <v>27129349</v>
      </c>
    </row>
    <row r="81" spans="1:3" s="63" customFormat="1" ht="15">
      <c r="A81" s="19" t="s">
        <v>21</v>
      </c>
      <c r="B81" s="24" t="s">
        <v>110</v>
      </c>
      <c r="C81" s="22">
        <f>SUM(C82,C129)</f>
        <v>217530575</v>
      </c>
    </row>
    <row r="82" spans="1:3" s="63" customFormat="1" ht="28.5">
      <c r="A82" s="19" t="s">
        <v>37</v>
      </c>
      <c r="B82" s="24" t="s">
        <v>11</v>
      </c>
      <c r="C82" s="22">
        <f>SUM(C83,C115,C121)</f>
        <v>114096545</v>
      </c>
    </row>
    <row r="83" spans="1:3" s="63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121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111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63</v>
      </c>
      <c r="C110" s="23">
        <f>SUM(C111)</f>
        <v>0</v>
      </c>
    </row>
    <row r="111" spans="1:3" ht="15" hidden="1">
      <c r="A111" s="2">
        <v>2239</v>
      </c>
      <c r="B111" s="25" t="s">
        <v>64</v>
      </c>
      <c r="C111" s="23"/>
    </row>
    <row r="112" spans="1:3" s="10" customFormat="1" ht="28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114096545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114096545</v>
      </c>
    </row>
    <row r="117" spans="1:3" s="63" customFormat="1" ht="15">
      <c r="A117" s="19" t="s">
        <v>26</v>
      </c>
      <c r="B117" s="78" t="s">
        <v>135</v>
      </c>
      <c r="C117" s="22">
        <f>SUM(C118)</f>
        <v>114096545</v>
      </c>
    </row>
    <row r="118" spans="1:3" ht="40.5">
      <c r="A118" s="2">
        <v>3290</v>
      </c>
      <c r="B118" s="79" t="s">
        <v>136</v>
      </c>
      <c r="C118" s="23">
        <f>SUM(C119:C120)</f>
        <v>114096545</v>
      </c>
    </row>
    <row r="119" spans="1:3" ht="27">
      <c r="A119" s="2">
        <v>3292</v>
      </c>
      <c r="B119" s="79" t="s">
        <v>137</v>
      </c>
      <c r="C119" s="23">
        <v>114096545</v>
      </c>
    </row>
    <row r="120" spans="1:3" ht="30" customHeight="1" hidden="1">
      <c r="A120" s="2">
        <v>3293</v>
      </c>
      <c r="B120" s="79" t="s">
        <v>138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103434030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73473324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73473324</v>
      </c>
    </row>
    <row r="132" spans="1:3" s="10" customFormat="1" ht="15.75" customHeight="1">
      <c r="A132" s="2" t="s">
        <v>112</v>
      </c>
      <c r="B132" s="17" t="s">
        <v>113</v>
      </c>
      <c r="C132" s="18">
        <f>SUM(C133)</f>
        <v>15117</v>
      </c>
    </row>
    <row r="133" spans="1:3" s="10" customFormat="1" ht="15.75" customHeight="1">
      <c r="A133" s="2" t="s">
        <v>114</v>
      </c>
      <c r="B133" s="17" t="s">
        <v>115</v>
      </c>
      <c r="C133" s="18">
        <v>15117</v>
      </c>
    </row>
    <row r="134" spans="1:3" s="10" customFormat="1" ht="15.75" customHeight="1">
      <c r="A134" s="2" t="s">
        <v>116</v>
      </c>
      <c r="B134" s="17" t="s">
        <v>117</v>
      </c>
      <c r="C134" s="18">
        <f>16794995+56663212</f>
        <v>73458207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29960706</v>
      </c>
    </row>
    <row r="136" spans="1:3" s="63" customFormat="1" ht="14.25" customHeight="1">
      <c r="A136" s="19">
        <v>9500</v>
      </c>
      <c r="B136" s="24" t="s">
        <v>43</v>
      </c>
      <c r="C136" s="22">
        <f>SUM(C137)</f>
        <v>2831357</v>
      </c>
    </row>
    <row r="137" spans="1:3" ht="30">
      <c r="A137" s="77">
        <v>9580</v>
      </c>
      <c r="B137" s="2" t="s">
        <v>44</v>
      </c>
      <c r="C137" s="23">
        <v>2831357</v>
      </c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27129349</v>
      </c>
    </row>
    <row r="139" spans="1:3" ht="45">
      <c r="A139" s="2">
        <v>9610</v>
      </c>
      <c r="B139" s="80" t="s">
        <v>139</v>
      </c>
      <c r="C139" s="23">
        <v>27129349</v>
      </c>
    </row>
    <row r="140" spans="1:3" s="63" customFormat="1" ht="28.5">
      <c r="A140" s="19" t="s">
        <v>104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108</v>
      </c>
      <c r="C147" s="11" t="s">
        <v>109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146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65">
      <selection activeCell="C138" sqref="C13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119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105</v>
      </c>
      <c r="C11" s="82"/>
    </row>
    <row r="12" spans="1:3" ht="63" customHeight="1">
      <c r="A12" s="35"/>
      <c r="B12" s="36" t="s">
        <v>140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83" t="s">
        <v>147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118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142</v>
      </c>
      <c r="C20" s="51"/>
    </row>
    <row r="21" spans="1:3" ht="15">
      <c r="A21" s="58"/>
      <c r="B21" s="57" t="s">
        <v>133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125</v>
      </c>
      <c r="C25" s="73" t="s">
        <v>126</v>
      </c>
    </row>
    <row r="26" spans="1:3" s="10" customFormat="1" ht="26.25" customHeight="1">
      <c r="A26" s="32" t="s">
        <v>3</v>
      </c>
      <c r="B26" s="33" t="s">
        <v>127</v>
      </c>
      <c r="C26" s="34" t="s">
        <v>128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6" customFormat="1" ht="15" customHeight="1">
      <c r="A28" s="84"/>
      <c r="B28" s="84"/>
      <c r="C28" s="14"/>
    </row>
    <row r="29" spans="1:3" s="10" customFormat="1" ht="17.25" customHeight="1">
      <c r="A29" s="76" t="s">
        <v>120</v>
      </c>
      <c r="B29" s="76"/>
      <c r="C29" s="74"/>
    </row>
    <row r="30" spans="1:3" s="16" customFormat="1" ht="15" customHeight="1">
      <c r="A30" s="15"/>
      <c r="B30" s="16" t="s">
        <v>129</v>
      </c>
      <c r="C30" s="14"/>
    </row>
    <row r="31" spans="1:3" s="16" customFormat="1" ht="15" customHeight="1">
      <c r="A31" s="15"/>
      <c r="B31" s="16" t="s">
        <v>130</v>
      </c>
      <c r="C31" s="14"/>
    </row>
    <row r="32" spans="1:3" s="16" customFormat="1" ht="15" customHeight="1">
      <c r="A32" s="15"/>
      <c r="B32" s="16" t="s">
        <v>131</v>
      </c>
      <c r="C32" s="14"/>
    </row>
    <row r="33" spans="1:3" s="16" customFormat="1" ht="15.75" customHeight="1">
      <c r="A33" s="15"/>
      <c r="B33" s="16" t="s">
        <v>132</v>
      </c>
      <c r="C33" s="14"/>
    </row>
    <row r="34" spans="1:3" s="16" customFormat="1" ht="15.75" customHeight="1">
      <c r="A34" s="15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75" customFormat="1" ht="15.75" customHeight="1">
      <c r="A43" s="15"/>
      <c r="B43" s="16"/>
      <c r="C43" s="14"/>
    </row>
    <row r="44" spans="1:3" s="75" customFormat="1" ht="15.75" customHeight="1">
      <c r="A44" s="15"/>
      <c r="B44" s="16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95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96</v>
      </c>
      <c r="B65" s="39" t="s">
        <v>97</v>
      </c>
      <c r="C65" s="22">
        <f>SUM(C66,C73,C78)</f>
        <v>250412747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98</v>
      </c>
      <c r="B73" s="40" t="s">
        <v>99</v>
      </c>
      <c r="C73" s="22">
        <f>SUM(C74)</f>
        <v>0</v>
      </c>
    </row>
    <row r="74" spans="1:3" s="63" customFormat="1" ht="15" hidden="1">
      <c r="A74" s="19">
        <v>18000</v>
      </c>
      <c r="B74" s="40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250412747</v>
      </c>
    </row>
    <row r="79" spans="1:3" s="10" customFormat="1" ht="15">
      <c r="A79" s="2">
        <v>21710</v>
      </c>
      <c r="B79" s="2" t="s">
        <v>51</v>
      </c>
      <c r="C79" s="18">
        <f>15639270+128844041+78800087</f>
        <v>223283398</v>
      </c>
    </row>
    <row r="80" spans="1:3" s="10" customFormat="1" ht="15">
      <c r="A80" s="2">
        <v>21720</v>
      </c>
      <c r="B80" s="2" t="s">
        <v>62</v>
      </c>
      <c r="C80" s="18">
        <v>27129349</v>
      </c>
    </row>
    <row r="81" spans="1:3" s="63" customFormat="1" ht="15">
      <c r="A81" s="19" t="s">
        <v>21</v>
      </c>
      <c r="B81" s="24" t="s">
        <v>110</v>
      </c>
      <c r="C81" s="22">
        <f>SUM(C82,C129)</f>
        <v>250412747</v>
      </c>
    </row>
    <row r="82" spans="1:3" s="63" customFormat="1" ht="28.5">
      <c r="A82" s="19" t="s">
        <v>37</v>
      </c>
      <c r="B82" s="24" t="s">
        <v>11</v>
      </c>
      <c r="C82" s="22">
        <f>SUM(C83,C115,C121)</f>
        <v>126803452</v>
      </c>
    </row>
    <row r="83" spans="1:3" s="63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121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111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63</v>
      </c>
      <c r="C110" s="23">
        <f>SUM(C111)</f>
        <v>0</v>
      </c>
    </row>
    <row r="111" spans="1:3" ht="15" hidden="1">
      <c r="A111" s="2">
        <v>2239</v>
      </c>
      <c r="B111" s="25" t="s">
        <v>64</v>
      </c>
      <c r="C111" s="23"/>
    </row>
    <row r="112" spans="1:3" s="10" customFormat="1" ht="28.5" hidden="1">
      <c r="A112" s="19" t="s">
        <v>91</v>
      </c>
      <c r="B112" s="24" t="s">
        <v>92</v>
      </c>
      <c r="C112" s="22">
        <f>SUM(C113)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>
      <c r="A115" s="19" t="s">
        <v>13</v>
      </c>
      <c r="B115" s="24" t="s">
        <v>14</v>
      </c>
      <c r="C115" s="22">
        <f>SUM(C116)</f>
        <v>126803452</v>
      </c>
    </row>
    <row r="116" spans="1:3" s="63" customFormat="1" ht="14.25" customHeight="1">
      <c r="A116" s="19" t="s">
        <v>15</v>
      </c>
      <c r="B116" s="24" t="s">
        <v>25</v>
      </c>
      <c r="C116" s="22">
        <f>SUM(C117)</f>
        <v>126803452</v>
      </c>
    </row>
    <row r="117" spans="1:3" s="63" customFormat="1" ht="15">
      <c r="A117" s="19" t="s">
        <v>26</v>
      </c>
      <c r="B117" s="78" t="s">
        <v>135</v>
      </c>
      <c r="C117" s="22">
        <f>SUM(C118)</f>
        <v>126803452</v>
      </c>
    </row>
    <row r="118" spans="1:3" ht="40.5">
      <c r="A118" s="2">
        <v>3290</v>
      </c>
      <c r="B118" s="79" t="s">
        <v>136</v>
      </c>
      <c r="C118" s="23">
        <f>SUM(C119:C120)</f>
        <v>126803452</v>
      </c>
    </row>
    <row r="119" spans="1:3" ht="27">
      <c r="A119" s="2">
        <v>3292</v>
      </c>
      <c r="B119" s="79" t="s">
        <v>137</v>
      </c>
      <c r="C119" s="23">
        <v>126803452</v>
      </c>
    </row>
    <row r="120" spans="1:3" ht="30" customHeight="1" hidden="1">
      <c r="A120" s="2">
        <v>3293</v>
      </c>
      <c r="B120" s="79" t="s">
        <v>138</v>
      </c>
      <c r="C120" s="23"/>
    </row>
    <row r="121" spans="1:3" s="63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3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3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56</v>
      </c>
      <c r="C125" s="23"/>
    </row>
    <row r="126" spans="1:3" s="63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3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3" customFormat="1" ht="14.25" customHeight="1">
      <c r="A129" s="19" t="s">
        <v>16</v>
      </c>
      <c r="B129" s="24" t="s">
        <v>31</v>
      </c>
      <c r="C129" s="22">
        <f>SUM(C130,C135)</f>
        <v>123609295</v>
      </c>
    </row>
    <row r="130" spans="1:3" s="63" customFormat="1" ht="14.25" customHeight="1">
      <c r="A130" s="19">
        <v>5000</v>
      </c>
      <c r="B130" s="24" t="s">
        <v>32</v>
      </c>
      <c r="C130" s="22">
        <f>SUM(C131)</f>
        <v>94439357</v>
      </c>
    </row>
    <row r="131" spans="1:3" s="63" customFormat="1" ht="14.25" customHeight="1">
      <c r="A131" s="19" t="s">
        <v>33</v>
      </c>
      <c r="B131" s="20" t="s">
        <v>34</v>
      </c>
      <c r="C131" s="22">
        <f>SUM(C132,C134)</f>
        <v>94439357</v>
      </c>
    </row>
    <row r="132" spans="1:3" s="10" customFormat="1" ht="15.75" customHeight="1">
      <c r="A132" s="2" t="s">
        <v>112</v>
      </c>
      <c r="B132" s="17" t="s">
        <v>113</v>
      </c>
      <c r="C132" s="18">
        <f>SUM(C133)</f>
        <v>15117</v>
      </c>
    </row>
    <row r="133" spans="1:3" s="10" customFormat="1" ht="15.75" customHeight="1">
      <c r="A133" s="2" t="s">
        <v>114</v>
      </c>
      <c r="B133" s="17" t="s">
        <v>115</v>
      </c>
      <c r="C133" s="18">
        <v>15117</v>
      </c>
    </row>
    <row r="134" spans="1:3" s="10" customFormat="1" ht="15.75" customHeight="1">
      <c r="A134" s="2" t="s">
        <v>116</v>
      </c>
      <c r="B134" s="17" t="s">
        <v>117</v>
      </c>
      <c r="C134" s="18">
        <f>15624153+78800087</f>
        <v>94424240</v>
      </c>
    </row>
    <row r="135" spans="1:3" s="63" customFormat="1" ht="14.25" customHeight="1">
      <c r="A135" s="19">
        <v>9000</v>
      </c>
      <c r="B135" s="20" t="s">
        <v>42</v>
      </c>
      <c r="C135" s="22">
        <f>SUM(C136,C138)</f>
        <v>29169938</v>
      </c>
    </row>
    <row r="136" spans="1:3" s="63" customFormat="1" ht="14.25" customHeight="1">
      <c r="A136" s="19">
        <v>9500</v>
      </c>
      <c r="B136" s="24" t="s">
        <v>43</v>
      </c>
      <c r="C136" s="22">
        <f>SUM(C137)</f>
        <v>2040589</v>
      </c>
    </row>
    <row r="137" spans="1:3" ht="30">
      <c r="A137" s="77">
        <v>9580</v>
      </c>
      <c r="B137" s="2" t="s">
        <v>44</v>
      </c>
      <c r="C137" s="23">
        <v>2040589</v>
      </c>
    </row>
    <row r="138" spans="1:3" s="63" customFormat="1" ht="14.25" customHeight="1">
      <c r="A138" s="19" t="s">
        <v>35</v>
      </c>
      <c r="B138" s="20" t="s">
        <v>57</v>
      </c>
      <c r="C138" s="22">
        <f>SUM(C139)</f>
        <v>27129349</v>
      </c>
    </row>
    <row r="139" spans="1:3" ht="45">
      <c r="A139" s="2">
        <v>9610</v>
      </c>
      <c r="B139" s="80" t="s">
        <v>139</v>
      </c>
      <c r="C139" s="23">
        <v>27129349</v>
      </c>
    </row>
    <row r="140" spans="1:3" s="63" customFormat="1" ht="28.5">
      <c r="A140" s="19" t="s">
        <v>104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148</v>
      </c>
      <c r="C147" s="11" t="s">
        <v>149</v>
      </c>
    </row>
    <row r="148" spans="1:3" s="10" customFormat="1" ht="15" customHeight="1">
      <c r="A148" s="9"/>
      <c r="C148" s="11"/>
    </row>
    <row r="149" spans="1:3" s="10" customFormat="1" ht="17.25" customHeight="1">
      <c r="A149" s="9" t="s">
        <v>147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2015-11-11T08:35:37Z</cp:lastPrinted>
  <dcterms:created xsi:type="dcterms:W3CDTF">2006-12-13T09:33:09Z</dcterms:created>
  <dcterms:modified xsi:type="dcterms:W3CDTF">2016-01-05T13:45:57Z</dcterms:modified>
  <cp:category/>
  <cp:version/>
  <cp:contentType/>
  <cp:contentStatus/>
</cp:coreProperties>
</file>