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Info" sheetId="1" r:id="rId1"/>
    <sheet name="DarbRad" sheetId="2" r:id="rId2"/>
    <sheet name="Projekti" sheetId="3" r:id="rId3"/>
    <sheet name="Saistības" sheetId="4" r:id="rId4"/>
  </sheets>
  <definedNames/>
  <calcPr fullCalcOnLoad="1"/>
</workbook>
</file>

<file path=xl/sharedStrings.xml><?xml version="1.0" encoding="utf-8"?>
<sst xmlns="http://schemas.openxmlformats.org/spreadsheetml/2006/main" count="121" uniqueCount="94">
  <si>
    <t>Nefinanšu mērķi</t>
  </si>
  <si>
    <t>Novirze  no plānotā, %</t>
  </si>
  <si>
    <t>Mērķis</t>
  </si>
  <si>
    <t>Informācija par kapitālsabiedrības darbības rezultātiem</t>
  </si>
  <si>
    <t>Kapitālsabiedrības nosaukums:</t>
  </si>
  <si>
    <t>Novirze  no plānotā</t>
  </si>
  <si>
    <t>Pārskata gads:</t>
  </si>
  <si>
    <t>Pielikums</t>
  </si>
  <si>
    <t>Ministru kabineta</t>
  </si>
  <si>
    <t>2016. gada 9. februāra</t>
  </si>
  <si>
    <t>noteikumiem Nr.  95</t>
  </si>
  <si>
    <t>Vispārēja informācija par kapitālsabiedrību</t>
  </si>
  <si>
    <t>Nr.</t>
  </si>
  <si>
    <t>Nosaukums</t>
  </si>
  <si>
    <t>Juridiskais statuss</t>
  </si>
  <si>
    <t>Darbības nozare</t>
  </si>
  <si>
    <t>Kapitāla daļu turētājs un tā turējumā esošo kapitāla daļu īpatsvars</t>
  </si>
  <si>
    <t>Kapitālsabiedrības pamatkapitāls (akciju kapitāls) (euro)</t>
  </si>
  <si>
    <t>Valsts kapitāla daļa (euro)</t>
  </si>
  <si>
    <t>Valsts kapitāla daļa (%)</t>
  </si>
  <si>
    <t>Pašu kapitāla atdeve ROE, %</t>
  </si>
  <si>
    <t>Finanšu mērķi</t>
  </si>
  <si>
    <t>Finanšu rādītāji</t>
  </si>
  <si>
    <t>Rādītāji</t>
  </si>
  <si>
    <t>neto apgrozījums, EUR</t>
  </si>
  <si>
    <t>peļņa vai zaudējumi, EUR</t>
  </si>
  <si>
    <t>peļņa pirms procentu maksājumiem, nodokļiem, nolietojuma un amortizācijas atskaitījumiem (EBITDA), EUR</t>
  </si>
  <si>
    <t>pašu kapitāls, EUR</t>
  </si>
  <si>
    <t>pašu kapitāla atdeve (ROE), %</t>
  </si>
  <si>
    <t>kopējais likviditātes rādītājs</t>
  </si>
  <si>
    <t>saistības pret pašu kapitālu, %</t>
  </si>
  <si>
    <t>pamatdarbības neto naudas plūsma, EUR</t>
  </si>
  <si>
    <t>investīciju plāna izpilde, EUR</t>
  </si>
  <si>
    <t>valsts budžetā iemaksātās dividendes pārskata periodā, EUR</t>
  </si>
  <si>
    <t>citi kapitālsabiedrības vidēja termiņa darbības stratēģijā minētie finanšu rādītāji</t>
  </si>
  <si>
    <t>Ar Ministru kabineta lēmumu atstātās peļņas daļas izlietojums kopā, EUR</t>
  </si>
  <si>
    <t xml:space="preserve">Sagatavošanas datums: </t>
  </si>
  <si>
    <t>Projekts</t>
  </si>
  <si>
    <t>Īss apraksts</t>
  </si>
  <si>
    <t>x</t>
  </si>
  <si>
    <t>Kopā</t>
  </si>
  <si>
    <t>Saistību atšifrējums</t>
  </si>
  <si>
    <t>Saistības apraksts</t>
  </si>
  <si>
    <t>Turpmākajos gados līdz saistības pilnīgai atmaksai</t>
  </si>
  <si>
    <t>Samaksātie procenti (kopā par visām saistībām)</t>
  </si>
  <si>
    <t>AS</t>
  </si>
  <si>
    <t>Transporta un loģistikas nozare</t>
  </si>
  <si>
    <t>LR Satiksmes ministrija  (100%)</t>
  </si>
  <si>
    <t>AS "Ventas osta"</t>
  </si>
  <si>
    <t>Sagatavotājs: B.V;ilipa</t>
  </si>
  <si>
    <t>E-pasts: portofventa@gmail.com</t>
  </si>
  <si>
    <t>Tālrunis: 29424146</t>
  </si>
  <si>
    <t>Investīciju projekti: netiek plānoti</t>
  </si>
  <si>
    <t>Sagatavotājs: B.Vīlipa</t>
  </si>
  <si>
    <t>Tālrunis:29424146</t>
  </si>
  <si>
    <t>E-pasts:portofventa@gmail.com</t>
  </si>
  <si>
    <t>AS Ventas osta</t>
  </si>
  <si>
    <t>Apkalpoti kuģi (skaits)</t>
  </si>
  <si>
    <t>valsts budžeta finansējums, EUR</t>
  </si>
  <si>
    <t>Neto apgrozījums,  EUR</t>
  </si>
  <si>
    <t>Peļņa, EUR</t>
  </si>
  <si>
    <t>Mērķis Nr. 1, EUR (ostas infrastruktūras uzturēšana)</t>
  </si>
  <si>
    <t>Īstermiņa kreditori</t>
  </si>
  <si>
    <r>
      <t xml:space="preserve">no valsts un pašvaldību budžeta tieši vai netieši </t>
    </r>
    <r>
      <rPr>
        <u val="single"/>
        <sz val="11"/>
        <rFont val="Times New Roman"/>
        <family val="1"/>
      </rPr>
      <t xml:space="preserve">saņemtais finansējums </t>
    </r>
    <r>
      <rPr>
        <sz val="11"/>
        <rFont val="Times New Roman"/>
        <family val="1"/>
      </rPr>
      <t>(dotācijas, maksa par pakalpojumiem un citi finanšu līdzekļi) kopā, EUR</t>
    </r>
  </si>
  <si>
    <r>
      <t xml:space="preserve">no valsts un pašvaldību budžeta tieši vai netieši </t>
    </r>
    <r>
      <rPr>
        <u val="single"/>
        <sz val="11"/>
        <rFont val="Times New Roman"/>
        <family val="1"/>
      </rPr>
      <t>saņemtā finansējuma izlietojums</t>
    </r>
    <r>
      <rPr>
        <sz val="11"/>
        <rFont val="Times New Roman"/>
        <family val="1"/>
      </rPr>
      <t xml:space="preserve"> (dotācijas, maksa par pakalpojumiem un citi finanšu līdzekļi) kopā, EUR</t>
    </r>
  </si>
  <si>
    <t>Valdes skaidrojums par novirzēm</t>
  </si>
  <si>
    <t>Nav.</t>
  </si>
  <si>
    <t>Bilance uz 2020.gada 31.12.</t>
  </si>
  <si>
    <t>2023.gadā plānotā atmaksa</t>
  </si>
  <si>
    <t>2022. gada plāns</t>
  </si>
  <si>
    <t>Fakts iepriekšējā gadā (2021)</t>
  </si>
  <si>
    <t>Plānotais pārskata gadā (2022)</t>
  </si>
  <si>
    <t>2022. gada provizoriskā izpilde/ aktualizētais plāns</t>
  </si>
  <si>
    <t>2023. gada plāns</t>
  </si>
  <si>
    <t>Bilance uz 2021.gada 31.12.</t>
  </si>
  <si>
    <t>2024.gadā plānotā atmaksa</t>
  </si>
  <si>
    <t>Iamaksātas dividendes, ieskaitot UIN par 2021. gadu</t>
  </si>
  <si>
    <t>Uzturēts drošs kuģošanas ceļu (kanāla) dziļums -no 7,8 līdz 16,6m, rādītājs: izsmeltās grunts daudzums-m³</t>
  </si>
  <si>
    <t>2022.gada 12 mēneši</t>
  </si>
  <si>
    <t>Fakts pārskata gadā (2022)</t>
  </si>
  <si>
    <t>10.03.2023.</t>
  </si>
  <si>
    <t>Bilance uz 2022.gada 31.12.</t>
  </si>
  <si>
    <t xml:space="preserve">Sākotnēji tika prognozēts mazāks apkalpoto kuģu skaits, faktiskais rādītājs ir lielāks par plānoto par 50%. </t>
  </si>
  <si>
    <t>Sākotnēji tika prognozēts mazāks neto apgrozījums un kravu apjoms.</t>
  </si>
  <si>
    <t>Faktiskā peļņa pārsniedz plānoto, jo ir lielāks faktiskais kravu apjoms.</t>
  </si>
  <si>
    <t>Pašu kapitāls pārsniedz plānoto sakarā ar 2022. gada  pozitīvo saimnieciskās darbības rezultātu (peļņu), kā arī 2022. gadā ir izveidota rezerve</t>
  </si>
  <si>
    <t>Rādītājs ir mazāks par plānoto sakarā ar 2022. gada beigās saņemtajiem piegādātāju rēķiniem, kas ir samaksāti 2023. gada sākumā.</t>
  </si>
  <si>
    <t>Rādītājs ir lielāks par plānoto sakarā ar 2022. gada beigās saņemtajiem piegādātāju rēķiniem, kas ir samaksāti 2023. gada sākumā.</t>
  </si>
  <si>
    <t>Pašu kapitāla atdeves rādītājs pārsniedz plānoto, jo faktiskā 2022. gada peļņa pārsniedza plānoto.</t>
  </si>
  <si>
    <t>Nav veiktas investīcijas 2022. gada 12 mēnešos.</t>
  </si>
  <si>
    <t>Nav saņemts finansējums 2022. gada 12 mēnešos.</t>
  </si>
  <si>
    <t>Nav saņemts finansējums un nav veikts finansējuma izlietojums 2022. gada 12 mēnešos.</t>
  </si>
  <si>
    <t xml:space="preserve">Faktiskais rādītājs pārsniedz plānoto par 58%, veikti darbi drošu kuģošanas ceļu (kanāla) dziļuma uzturēšanai </t>
  </si>
  <si>
    <t>Rādītājs pārsniedz plānoto, jo faktiskie ieņēmumi pārsniedza plānotos, veikti kārtējie izdevumi un PVN maksājumi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</si>
</sst>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€_-;\-* #,##0.00\ _€_-;_-* &quot;-&quot;??\ _€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26]dddd\,\ yyyy&quot;. gada &quot;d\.\ mm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#,##0.000"/>
    <numFmt numFmtId="192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dotted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dotted"/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tted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justify" vertical="center" wrapText="1"/>
    </xf>
    <xf numFmtId="0" fontId="6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/>
    </xf>
    <xf numFmtId="0" fontId="6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wrapText="1"/>
    </xf>
    <xf numFmtId="0" fontId="67" fillId="0" borderId="10" xfId="57" applyFont="1" applyBorder="1" applyAlignment="1">
      <alignment horizontal="center" vertical="center" wrapText="1"/>
      <protection/>
    </xf>
    <xf numFmtId="0" fontId="67" fillId="0" borderId="10" xfId="57" applyFont="1" applyBorder="1" applyAlignment="1">
      <alignment horizontal="center" vertical="center"/>
      <protection/>
    </xf>
    <xf numFmtId="3" fontId="67" fillId="0" borderId="10" xfId="57" applyNumberFormat="1" applyFont="1" applyBorder="1" applyAlignment="1">
      <alignment horizontal="center" vertical="center" wrapText="1"/>
      <protection/>
    </xf>
    <xf numFmtId="9" fontId="67" fillId="0" borderId="10" xfId="57" applyNumberFormat="1" applyFont="1" applyBorder="1" applyAlignment="1">
      <alignment horizontal="center" vertical="center" wrapText="1"/>
      <protection/>
    </xf>
    <xf numFmtId="0" fontId="68" fillId="0" borderId="0" xfId="57" applyFont="1">
      <alignment/>
      <protection/>
    </xf>
    <xf numFmtId="0" fontId="68" fillId="0" borderId="0" xfId="57" applyFont="1" applyAlignment="1">
      <alignment horizontal="center" vertical="center"/>
      <protection/>
    </xf>
    <xf numFmtId="0" fontId="3" fillId="0" borderId="0" xfId="58" applyFont="1">
      <alignment/>
      <protection/>
    </xf>
    <xf numFmtId="0" fontId="56" fillId="0" borderId="0" xfId="57">
      <alignment/>
      <protection/>
    </xf>
    <xf numFmtId="0" fontId="69" fillId="0" borderId="0" xfId="57" applyFont="1" applyAlignment="1">
      <alignment vertical="center"/>
      <protection/>
    </xf>
    <xf numFmtId="0" fontId="70" fillId="0" borderId="0" xfId="57" applyFont="1">
      <alignment/>
      <protection/>
    </xf>
    <xf numFmtId="0" fontId="67" fillId="0" borderId="10" xfId="57" applyFont="1" applyBorder="1" applyAlignment="1">
      <alignment vertical="center" wrapText="1"/>
      <protection/>
    </xf>
    <xf numFmtId="3" fontId="71" fillId="0" borderId="0" xfId="57" applyNumberFormat="1" applyFont="1" applyAlignment="1">
      <alignment horizontal="center" vertical="center" wrapText="1"/>
      <protection/>
    </xf>
    <xf numFmtId="0" fontId="68" fillId="0" borderId="10" xfId="57" applyFont="1" applyBorder="1" applyAlignment="1">
      <alignment vertical="center"/>
      <protection/>
    </xf>
    <xf numFmtId="3" fontId="68" fillId="0" borderId="10" xfId="57" applyNumberFormat="1" applyFont="1" applyBorder="1" applyAlignment="1">
      <alignment horizontal="center" vertical="center"/>
      <protection/>
    </xf>
    <xf numFmtId="9" fontId="68" fillId="0" borderId="0" xfId="62" applyFont="1" applyFill="1" applyBorder="1" applyAlignment="1">
      <alignment horizontal="center"/>
    </xf>
    <xf numFmtId="0" fontId="68" fillId="0" borderId="10" xfId="57" applyFont="1" applyBorder="1">
      <alignment/>
      <protection/>
    </xf>
    <xf numFmtId="3" fontId="68" fillId="0" borderId="0" xfId="57" applyNumberFormat="1" applyFont="1">
      <alignment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vertical="center" wrapText="1"/>
      <protection/>
    </xf>
    <xf numFmtId="3" fontId="71" fillId="0" borderId="10" xfId="57" applyNumberFormat="1" applyFont="1" applyBorder="1" applyAlignment="1">
      <alignment horizontal="center" vertical="center"/>
      <protection/>
    </xf>
    <xf numFmtId="9" fontId="73" fillId="0" borderId="0" xfId="62" applyFont="1" applyFill="1" applyBorder="1" applyAlignment="1">
      <alignment horizontal="center"/>
    </xf>
    <xf numFmtId="0" fontId="74" fillId="0" borderId="0" xfId="57" applyFont="1">
      <alignment/>
      <protection/>
    </xf>
    <xf numFmtId="0" fontId="4" fillId="34" borderId="11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9" fontId="4" fillId="34" borderId="13" xfId="6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9" fontId="4" fillId="34" borderId="12" xfId="6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2" fontId="4" fillId="34" borderId="12" xfId="61" applyNumberFormat="1" applyFont="1" applyFill="1" applyBorder="1" applyAlignment="1">
      <alignment horizontal="center" vertical="center" wrapText="1"/>
    </xf>
    <xf numFmtId="190" fontId="4" fillId="34" borderId="12" xfId="0" applyNumberFormat="1" applyFont="1" applyFill="1" applyBorder="1" applyAlignment="1">
      <alignment horizontal="center" vertical="center" wrapText="1"/>
    </xf>
    <xf numFmtId="4" fontId="4" fillId="34" borderId="11" xfId="59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 indent="1"/>
    </xf>
    <xf numFmtId="3" fontId="65" fillId="0" borderId="10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vertical="center" wrapText="1"/>
    </xf>
    <xf numFmtId="14" fontId="75" fillId="34" borderId="0" xfId="0" applyNumberFormat="1" applyFont="1" applyFill="1" applyAlignment="1">
      <alignment horizontal="center"/>
    </xf>
    <xf numFmtId="3" fontId="76" fillId="0" borderId="10" xfId="0" applyNumberFormat="1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right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inden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9" fontId="4" fillId="34" borderId="19" xfId="6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4" fontId="4" fillId="34" borderId="0" xfId="0" applyNumberFormat="1" applyFont="1" applyFill="1" applyBorder="1" applyAlignment="1">
      <alignment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9" fontId="4" fillId="34" borderId="0" xfId="6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23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4" fontId="4" fillId="34" borderId="23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0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4" fontId="4" fillId="34" borderId="0" xfId="0" applyNumberFormat="1" applyFont="1" applyFill="1" applyAlignment="1">
      <alignment horizontal="center"/>
    </xf>
    <xf numFmtId="0" fontId="7" fillId="34" borderId="0" xfId="53" applyFont="1" applyFill="1" applyBorder="1" applyAlignment="1">
      <alignment horizontal="left"/>
    </xf>
    <xf numFmtId="0" fontId="4" fillId="34" borderId="0" xfId="0" applyFont="1" applyFill="1" applyAlignment="1">
      <alignment wrapText="1"/>
    </xf>
    <xf numFmtId="0" fontId="41" fillId="34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veidlapas_gp_bilance_pelna&amp;zaudejumu_apr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0</xdr:rowOff>
    </xdr:from>
    <xdr:ext cx="8858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163300" y="496252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858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1163300" y="496252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16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52.7109375" style="0" customWidth="1"/>
    <col min="3" max="3" width="39.8515625" style="0" customWidth="1"/>
  </cols>
  <sheetData>
    <row r="7" ht="15.75">
      <c r="B7" s="1" t="s">
        <v>11</v>
      </c>
    </row>
    <row r="9" spans="1:3" ht="15.75">
      <c r="A9" s="2" t="s">
        <v>12</v>
      </c>
      <c r="B9" s="2"/>
      <c r="C9" s="14"/>
    </row>
    <row r="10" spans="1:3" ht="15.75">
      <c r="A10" s="2">
        <v>1</v>
      </c>
      <c r="B10" s="2" t="s">
        <v>13</v>
      </c>
      <c r="C10" s="14" t="s">
        <v>48</v>
      </c>
    </row>
    <row r="11" spans="1:3" ht="15.75">
      <c r="A11" s="2">
        <v>2</v>
      </c>
      <c r="B11" s="2" t="s">
        <v>14</v>
      </c>
      <c r="C11" s="14" t="s">
        <v>45</v>
      </c>
    </row>
    <row r="12" spans="1:3" ht="15.75">
      <c r="A12" s="2">
        <v>3</v>
      </c>
      <c r="B12" s="2" t="s">
        <v>15</v>
      </c>
      <c r="C12" s="14" t="s">
        <v>46</v>
      </c>
    </row>
    <row r="13" spans="1:3" ht="54" customHeight="1">
      <c r="A13" s="2">
        <v>4</v>
      </c>
      <c r="B13" s="3" t="s">
        <v>16</v>
      </c>
      <c r="C13" s="15" t="s">
        <v>47</v>
      </c>
    </row>
    <row r="14" spans="1:3" ht="48" customHeight="1">
      <c r="A14" s="2">
        <v>5</v>
      </c>
      <c r="B14" s="2" t="s">
        <v>17</v>
      </c>
      <c r="C14" s="16">
        <v>35000</v>
      </c>
    </row>
    <row r="15" spans="1:3" ht="15.75">
      <c r="A15" s="2">
        <v>6</v>
      </c>
      <c r="B15" s="2" t="s">
        <v>18</v>
      </c>
      <c r="C15" s="16">
        <f>C14</f>
        <v>35000</v>
      </c>
    </row>
    <row r="16" spans="1:3" ht="15.75">
      <c r="A16" s="2">
        <v>87</v>
      </c>
      <c r="B16" s="2" t="s">
        <v>19</v>
      </c>
      <c r="C16" s="17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96" zoomScaleNormal="96" zoomScalePageLayoutView="0" workbookViewId="0" topLeftCell="A1">
      <selection activeCell="M30" sqref="M30"/>
    </sheetView>
  </sheetViews>
  <sheetFormatPr defaultColWidth="8.7109375" defaultRowHeight="15"/>
  <cols>
    <col min="1" max="1" width="40.57421875" style="62" customWidth="1"/>
    <col min="2" max="2" width="26.00390625" style="62" customWidth="1"/>
    <col min="3" max="3" width="24.7109375" style="63" customWidth="1"/>
    <col min="4" max="4" width="25.28125" style="62" customWidth="1"/>
    <col min="5" max="5" width="13.8515625" style="63" customWidth="1"/>
    <col min="6" max="6" width="12.140625" style="63" customWidth="1"/>
    <col min="7" max="7" width="24.8515625" style="63" customWidth="1"/>
    <col min="8" max="8" width="31.8515625" style="62" customWidth="1"/>
    <col min="9" max="16384" width="8.7109375" style="62" customWidth="1"/>
  </cols>
  <sheetData>
    <row r="1" ht="15">
      <c r="G1" s="64" t="s">
        <v>7</v>
      </c>
    </row>
    <row r="2" ht="15">
      <c r="G2" s="64" t="s">
        <v>8</v>
      </c>
    </row>
    <row r="3" ht="15">
      <c r="G3" s="64" t="s">
        <v>9</v>
      </c>
    </row>
    <row r="4" ht="15">
      <c r="G4" s="64" t="s">
        <v>10</v>
      </c>
    </row>
    <row r="6" spans="1:7" ht="22.5" customHeight="1">
      <c r="A6" s="65" t="s">
        <v>3</v>
      </c>
      <c r="B6" s="65"/>
      <c r="C6" s="65"/>
      <c r="D6" s="65"/>
      <c r="E6" s="65"/>
      <c r="F6" s="65"/>
      <c r="G6" s="65"/>
    </row>
    <row r="7" spans="1:7" ht="14.25" customHeight="1">
      <c r="A7" s="66"/>
      <c r="B7" s="66"/>
      <c r="C7" s="66"/>
      <c r="D7" s="66"/>
      <c r="E7" s="66"/>
      <c r="F7" s="66"/>
      <c r="G7" s="66"/>
    </row>
    <row r="8" spans="1:7" ht="18" customHeight="1">
      <c r="A8" s="67" t="s">
        <v>4</v>
      </c>
      <c r="B8" s="68" t="s">
        <v>56</v>
      </c>
      <c r="C8" s="68"/>
      <c r="D8" s="68"/>
      <c r="E8" s="68"/>
      <c r="F8" s="68"/>
      <c r="G8" s="68"/>
    </row>
    <row r="9" spans="1:7" ht="15">
      <c r="A9" s="67" t="s">
        <v>6</v>
      </c>
      <c r="B9" s="69" t="s">
        <v>78</v>
      </c>
      <c r="C9" s="69"/>
      <c r="D9" s="69"/>
      <c r="E9" s="69"/>
      <c r="F9" s="69"/>
      <c r="G9" s="69"/>
    </row>
    <row r="10" ht="14.25" customHeight="1"/>
    <row r="11" spans="1:7" ht="27.75" customHeight="1">
      <c r="A11" s="70" t="s">
        <v>0</v>
      </c>
      <c r="B11" s="70"/>
      <c r="C11" s="70"/>
      <c r="D11" s="70"/>
      <c r="E11" s="70"/>
      <c r="F11" s="70"/>
      <c r="G11" s="70"/>
    </row>
    <row r="12" spans="1:7" s="64" customFormat="1" ht="52.5" customHeight="1">
      <c r="A12" s="58" t="s">
        <v>2</v>
      </c>
      <c r="B12" s="71" t="s">
        <v>70</v>
      </c>
      <c r="C12" s="71" t="s">
        <v>71</v>
      </c>
      <c r="D12" s="71" t="s">
        <v>79</v>
      </c>
      <c r="E12" s="71" t="s">
        <v>5</v>
      </c>
      <c r="F12" s="71" t="s">
        <v>1</v>
      </c>
      <c r="G12" s="72" t="s">
        <v>65</v>
      </c>
    </row>
    <row r="13" spans="1:7" ht="72.75" customHeight="1">
      <c r="A13" s="52" t="s">
        <v>57</v>
      </c>
      <c r="B13" s="73">
        <v>144</v>
      </c>
      <c r="C13" s="59">
        <v>130</v>
      </c>
      <c r="D13" s="74">
        <v>195</v>
      </c>
      <c r="E13" s="74">
        <f>D13-C13</f>
        <v>65</v>
      </c>
      <c r="F13" s="75">
        <f>E13/C13</f>
        <v>0.5</v>
      </c>
      <c r="G13" s="76" t="s">
        <v>82</v>
      </c>
    </row>
    <row r="14" spans="1:7" ht="63" customHeight="1">
      <c r="A14" s="52" t="s">
        <v>77</v>
      </c>
      <c r="B14" s="59">
        <v>219707</v>
      </c>
      <c r="C14" s="60">
        <v>100000</v>
      </c>
      <c r="D14" s="59">
        <v>158296</v>
      </c>
      <c r="E14" s="74">
        <f>D14-C14</f>
        <v>58296</v>
      </c>
      <c r="F14" s="75">
        <f>E14/C14</f>
        <v>0.58296</v>
      </c>
      <c r="G14" s="77" t="s">
        <v>92</v>
      </c>
    </row>
    <row r="15" spans="1:7" ht="15.75" thickBot="1">
      <c r="A15" s="78"/>
      <c r="B15" s="79"/>
      <c r="C15" s="80"/>
      <c r="D15" s="79"/>
      <c r="E15" s="81"/>
      <c r="F15" s="82"/>
      <c r="G15" s="80"/>
    </row>
    <row r="16" spans="1:7" ht="31.5" customHeight="1" thickBot="1">
      <c r="A16" s="83" t="s">
        <v>21</v>
      </c>
      <c r="B16" s="84"/>
      <c r="C16" s="84"/>
      <c r="D16" s="84"/>
      <c r="E16" s="84"/>
      <c r="F16" s="84"/>
      <c r="G16" s="85"/>
    </row>
    <row r="17" spans="1:7" ht="30.75" thickBot="1">
      <c r="A17" s="61" t="s">
        <v>2</v>
      </c>
      <c r="B17" s="61" t="s">
        <v>70</v>
      </c>
      <c r="C17" s="61" t="s">
        <v>71</v>
      </c>
      <c r="D17" s="71" t="s">
        <v>79</v>
      </c>
      <c r="E17" s="61" t="s">
        <v>5</v>
      </c>
      <c r="F17" s="61" t="s">
        <v>1</v>
      </c>
      <c r="G17" s="61" t="s">
        <v>65</v>
      </c>
    </row>
    <row r="18" spans="1:8" ht="120.75" customHeight="1" thickBot="1">
      <c r="A18" s="36" t="s">
        <v>59</v>
      </c>
      <c r="B18" s="38">
        <v>1453097</v>
      </c>
      <c r="C18" s="86">
        <v>1570000</v>
      </c>
      <c r="D18" s="38">
        <v>2639701</v>
      </c>
      <c r="E18" s="38">
        <f>D18-C18</f>
        <v>1069701</v>
      </c>
      <c r="F18" s="39">
        <f>E18/C18</f>
        <v>0.6813382165605095</v>
      </c>
      <c r="G18" s="87" t="s">
        <v>83</v>
      </c>
      <c r="H18" s="88"/>
    </row>
    <row r="19" spans="1:7" ht="45.75" thickBot="1">
      <c r="A19" s="36" t="s">
        <v>60</v>
      </c>
      <c r="B19" s="37">
        <v>21578</v>
      </c>
      <c r="C19" s="89">
        <v>0</v>
      </c>
      <c r="D19" s="37">
        <v>10260</v>
      </c>
      <c r="E19" s="38">
        <f>D19-C19</f>
        <v>10260</v>
      </c>
      <c r="F19" s="39" t="e">
        <f>E19/C19</f>
        <v>#DIV/0!</v>
      </c>
      <c r="G19" s="87" t="s">
        <v>84</v>
      </c>
    </row>
    <row r="20" spans="1:7" ht="60.75" thickBot="1">
      <c r="A20" s="41" t="s">
        <v>20</v>
      </c>
      <c r="B20" s="42">
        <f>B19*100/B28</f>
        <v>38.138499063240126</v>
      </c>
      <c r="C20" s="37">
        <f>C19/C28*100</f>
        <v>0</v>
      </c>
      <c r="D20" s="37">
        <f>D19/D28*100</f>
        <v>20.69591527987897</v>
      </c>
      <c r="E20" s="42">
        <f>D20-C20</f>
        <v>20.69591527987897</v>
      </c>
      <c r="F20" s="43" t="e">
        <f>E20/C20</f>
        <v>#DIV/0!</v>
      </c>
      <c r="G20" s="37" t="s">
        <v>88</v>
      </c>
    </row>
    <row r="21" spans="1:7" ht="15">
      <c r="A21" s="44"/>
      <c r="B21" s="44"/>
      <c r="C21" s="45"/>
      <c r="D21" s="44"/>
      <c r="E21" s="45"/>
      <c r="F21" s="45"/>
      <c r="G21" s="45"/>
    </row>
    <row r="22" spans="1:7" ht="15.75" thickBot="1">
      <c r="A22" s="44"/>
      <c r="B22" s="44"/>
      <c r="C22" s="45"/>
      <c r="D22" s="44"/>
      <c r="E22" s="45"/>
      <c r="F22" s="45"/>
      <c r="G22" s="45"/>
    </row>
    <row r="23" spans="1:7" ht="15.75" thickBot="1">
      <c r="A23" s="55" t="s">
        <v>22</v>
      </c>
      <c r="B23" s="56"/>
      <c r="C23" s="56"/>
      <c r="D23" s="56"/>
      <c r="E23" s="56"/>
      <c r="F23" s="56"/>
      <c r="G23" s="57"/>
    </row>
    <row r="24" spans="1:7" ht="30.75" thickBot="1">
      <c r="A24" s="46" t="s">
        <v>23</v>
      </c>
      <c r="B24" s="90" t="s">
        <v>70</v>
      </c>
      <c r="C24" s="61" t="s">
        <v>71</v>
      </c>
      <c r="D24" s="71" t="s">
        <v>79</v>
      </c>
      <c r="E24" s="61" t="s">
        <v>5</v>
      </c>
      <c r="F24" s="61" t="s">
        <v>1</v>
      </c>
      <c r="G24" s="61" t="s">
        <v>65</v>
      </c>
    </row>
    <row r="25" spans="1:7" ht="45.75" thickBot="1">
      <c r="A25" s="36" t="s">
        <v>24</v>
      </c>
      <c r="B25" s="38">
        <v>1453097</v>
      </c>
      <c r="C25" s="91">
        <v>1570000</v>
      </c>
      <c r="D25" s="38">
        <v>2639701</v>
      </c>
      <c r="E25" s="38">
        <f>D25-C25</f>
        <v>1069701</v>
      </c>
      <c r="F25" s="39">
        <f aca="true" t="shared" si="0" ref="F25:F40">E25/C25</f>
        <v>0.6813382165605095</v>
      </c>
      <c r="G25" s="87" t="s">
        <v>83</v>
      </c>
    </row>
    <row r="26" spans="1:7" ht="45.75" thickBot="1">
      <c r="A26" s="41" t="s">
        <v>25</v>
      </c>
      <c r="B26" s="37">
        <v>21578</v>
      </c>
      <c r="C26" s="87">
        <v>0</v>
      </c>
      <c r="D26" s="37">
        <v>10260</v>
      </c>
      <c r="E26" s="40">
        <f aca="true" t="shared" si="1" ref="E26:E33">D26-C26</f>
        <v>10260</v>
      </c>
      <c r="F26" s="39" t="e">
        <f t="shared" si="0"/>
        <v>#DIV/0!</v>
      </c>
      <c r="G26" s="87" t="s">
        <v>84</v>
      </c>
    </row>
    <row r="27" spans="1:7" ht="45.75" thickBot="1">
      <c r="A27" s="41" t="s">
        <v>26</v>
      </c>
      <c r="B27" s="37">
        <v>21578</v>
      </c>
      <c r="C27" s="37">
        <v>0</v>
      </c>
      <c r="D27" s="37">
        <v>10260</v>
      </c>
      <c r="E27" s="40">
        <f t="shared" si="1"/>
        <v>10260</v>
      </c>
      <c r="F27" s="39" t="e">
        <f t="shared" si="0"/>
        <v>#DIV/0!</v>
      </c>
      <c r="G27" s="87" t="s">
        <v>84</v>
      </c>
    </row>
    <row r="28" spans="1:7" ht="90.75" thickBot="1">
      <c r="A28" s="41" t="s">
        <v>27</v>
      </c>
      <c r="B28" s="37">
        <v>56578</v>
      </c>
      <c r="C28" s="37">
        <v>35000</v>
      </c>
      <c r="D28" s="37">
        <v>49575</v>
      </c>
      <c r="E28" s="40">
        <f t="shared" si="1"/>
        <v>14575</v>
      </c>
      <c r="F28" s="43">
        <f t="shared" si="0"/>
        <v>0.4164285714285714</v>
      </c>
      <c r="G28" s="37" t="s">
        <v>85</v>
      </c>
    </row>
    <row r="29" spans="1:7" ht="60.75" thickBot="1">
      <c r="A29" s="41" t="s">
        <v>28</v>
      </c>
      <c r="B29" s="47">
        <f>B26/B28*100</f>
        <v>38.138499063240126</v>
      </c>
      <c r="C29" s="47">
        <f>C26/C28*100</f>
        <v>0</v>
      </c>
      <c r="D29" s="47">
        <f>D26/D28*100</f>
        <v>20.69591527987897</v>
      </c>
      <c r="E29" s="48">
        <f t="shared" si="1"/>
        <v>20.69591527987897</v>
      </c>
      <c r="F29" s="43" t="e">
        <f t="shared" si="0"/>
        <v>#DIV/0!</v>
      </c>
      <c r="G29" s="37" t="s">
        <v>88</v>
      </c>
    </row>
    <row r="30" spans="1:7" ht="90.75" thickBot="1">
      <c r="A30" s="41" t="s">
        <v>29</v>
      </c>
      <c r="B30" s="37">
        <v>1.21</v>
      </c>
      <c r="C30" s="37">
        <v>1.5</v>
      </c>
      <c r="D30" s="37">
        <f>496801/447226</f>
        <v>1.1108499953043875</v>
      </c>
      <c r="E30" s="37">
        <f>D30-C30</f>
        <v>-0.38915000469561245</v>
      </c>
      <c r="F30" s="43">
        <f t="shared" si="0"/>
        <v>-0.2594333364637416</v>
      </c>
      <c r="G30" s="37" t="s">
        <v>86</v>
      </c>
    </row>
    <row r="31" spans="1:7" ht="90.75" thickBot="1">
      <c r="A31" s="41" t="s">
        <v>30</v>
      </c>
      <c r="B31" s="37">
        <v>475</v>
      </c>
      <c r="C31" s="37">
        <v>20</v>
      </c>
      <c r="D31" s="37">
        <f>447226*100/49575</f>
        <v>902.1200201714574</v>
      </c>
      <c r="E31" s="37">
        <f t="shared" si="1"/>
        <v>882.1200201714574</v>
      </c>
      <c r="F31" s="43">
        <f t="shared" si="0"/>
        <v>44.106001008572875</v>
      </c>
      <c r="G31" s="37" t="s">
        <v>87</v>
      </c>
    </row>
    <row r="32" spans="1:7" ht="75.75" thickBot="1">
      <c r="A32" s="41" t="s">
        <v>31</v>
      </c>
      <c r="B32" s="49">
        <v>-203942</v>
      </c>
      <c r="C32" s="37">
        <v>13000</v>
      </c>
      <c r="D32" s="49">
        <v>73079</v>
      </c>
      <c r="E32" s="40">
        <f t="shared" si="1"/>
        <v>60079</v>
      </c>
      <c r="F32" s="43">
        <f t="shared" si="0"/>
        <v>4.6214615384615385</v>
      </c>
      <c r="G32" s="37" t="s">
        <v>93</v>
      </c>
    </row>
    <row r="33" spans="1:7" ht="30.75" thickBot="1">
      <c r="A33" s="41" t="s">
        <v>32</v>
      </c>
      <c r="B33" s="49">
        <v>0</v>
      </c>
      <c r="C33" s="49">
        <v>0</v>
      </c>
      <c r="D33" s="49">
        <v>0</v>
      </c>
      <c r="E33" s="37">
        <f t="shared" si="1"/>
        <v>0</v>
      </c>
      <c r="F33" s="43" t="e">
        <f>E33/C33</f>
        <v>#DIV/0!</v>
      </c>
      <c r="G33" s="49" t="s">
        <v>89</v>
      </c>
    </row>
    <row r="34" spans="1:7" ht="30.75" thickBot="1">
      <c r="A34" s="41" t="s">
        <v>33</v>
      </c>
      <c r="B34" s="37">
        <v>0</v>
      </c>
      <c r="C34" s="37">
        <v>0</v>
      </c>
      <c r="D34" s="37">
        <v>17263</v>
      </c>
      <c r="E34" s="40">
        <v>0</v>
      </c>
      <c r="F34" s="43" t="e">
        <f t="shared" si="0"/>
        <v>#DIV/0!</v>
      </c>
      <c r="G34" s="92" t="s">
        <v>76</v>
      </c>
    </row>
    <row r="35" spans="1:7" ht="60.75" thickBot="1">
      <c r="A35" s="41" t="s">
        <v>63</v>
      </c>
      <c r="B35" s="37">
        <v>35000</v>
      </c>
      <c r="C35" s="37">
        <v>0</v>
      </c>
      <c r="D35" s="37">
        <v>0</v>
      </c>
      <c r="E35" s="40">
        <v>0</v>
      </c>
      <c r="F35" s="43" t="e">
        <f>E35/C35</f>
        <v>#DIV/0!</v>
      </c>
      <c r="G35" s="37" t="s">
        <v>90</v>
      </c>
    </row>
    <row r="36" spans="1:7" ht="60.75" thickBot="1">
      <c r="A36" s="41" t="s">
        <v>64</v>
      </c>
      <c r="B36" s="37">
        <v>10991.69</v>
      </c>
      <c r="C36" s="37">
        <v>0</v>
      </c>
      <c r="D36" s="37">
        <v>0</v>
      </c>
      <c r="E36" s="37">
        <f>D36-C36</f>
        <v>0</v>
      </c>
      <c r="F36" s="43" t="e">
        <f>E36/C36</f>
        <v>#DIV/0!</v>
      </c>
      <c r="G36" s="37" t="s">
        <v>91</v>
      </c>
    </row>
    <row r="37" spans="1:7" ht="30.75" thickBot="1">
      <c r="A37" s="50" t="s">
        <v>58</v>
      </c>
      <c r="B37" s="37">
        <v>0</v>
      </c>
      <c r="C37" s="37">
        <v>0</v>
      </c>
      <c r="D37" s="37">
        <v>0</v>
      </c>
      <c r="E37" s="40">
        <f>D37-C37</f>
        <v>0</v>
      </c>
      <c r="F37" s="43" t="e">
        <f>E37/C37</f>
        <v>#DIV/0!</v>
      </c>
      <c r="G37" s="37" t="s">
        <v>90</v>
      </c>
    </row>
    <row r="38" spans="1:7" ht="30.75" thickBot="1">
      <c r="A38" s="41" t="s">
        <v>34</v>
      </c>
      <c r="B38" s="37">
        <v>0</v>
      </c>
      <c r="C38" s="37">
        <v>0</v>
      </c>
      <c r="D38" s="37">
        <v>0</v>
      </c>
      <c r="E38" s="40">
        <f>D38-C38</f>
        <v>0</v>
      </c>
      <c r="F38" s="43" t="e">
        <f>E38/C38</f>
        <v>#DIV/0!</v>
      </c>
      <c r="G38" s="37" t="s">
        <v>66</v>
      </c>
    </row>
    <row r="39" spans="1:7" ht="30.75" thickBot="1">
      <c r="A39" s="41" t="s">
        <v>35</v>
      </c>
      <c r="B39" s="37">
        <v>238864.5</v>
      </c>
      <c r="C39" s="37">
        <v>0</v>
      </c>
      <c r="D39" s="37">
        <v>0</v>
      </c>
      <c r="E39" s="40">
        <f>D39-C39</f>
        <v>0</v>
      </c>
      <c r="F39" s="43" t="e">
        <f t="shared" si="0"/>
        <v>#DIV/0!</v>
      </c>
      <c r="G39" s="37" t="s">
        <v>66</v>
      </c>
    </row>
    <row r="40" spans="1:7" ht="30.75" thickBot="1">
      <c r="A40" s="50" t="s">
        <v>61</v>
      </c>
      <c r="B40" s="37">
        <v>238864.5</v>
      </c>
      <c r="C40" s="37">
        <v>0</v>
      </c>
      <c r="D40" s="37">
        <v>0</v>
      </c>
      <c r="E40" s="40">
        <f>D40-C40</f>
        <v>0</v>
      </c>
      <c r="F40" s="43" t="e">
        <f t="shared" si="0"/>
        <v>#DIV/0!</v>
      </c>
      <c r="G40" s="37" t="s">
        <v>66</v>
      </c>
    </row>
    <row r="41" spans="1:7" ht="15">
      <c r="A41" s="44"/>
      <c r="B41" s="44"/>
      <c r="C41" s="45"/>
      <c r="D41" s="44"/>
      <c r="E41" s="45"/>
      <c r="F41" s="45"/>
      <c r="G41" s="45"/>
    </row>
    <row r="42" spans="1:7" ht="15">
      <c r="A42" s="93" t="s">
        <v>53</v>
      </c>
      <c r="B42" s="94"/>
      <c r="C42" s="95"/>
      <c r="D42" s="96"/>
      <c r="E42" s="95"/>
      <c r="F42" s="95"/>
      <c r="G42" s="95" t="s">
        <v>36</v>
      </c>
    </row>
    <row r="43" spans="1:7" ht="15">
      <c r="A43" s="93" t="s">
        <v>51</v>
      </c>
      <c r="B43" s="94"/>
      <c r="C43" s="95"/>
      <c r="D43" s="97"/>
      <c r="E43" s="95"/>
      <c r="F43" s="95"/>
      <c r="G43" s="98" t="s">
        <v>80</v>
      </c>
    </row>
    <row r="44" spans="1:7" ht="15">
      <c r="A44" s="93" t="s">
        <v>50</v>
      </c>
      <c r="B44" s="99"/>
      <c r="C44" s="95"/>
      <c r="D44" s="97"/>
      <c r="E44" s="95"/>
      <c r="F44" s="95"/>
      <c r="G44" s="45"/>
    </row>
    <row r="45" spans="1:7" ht="15">
      <c r="A45" s="44"/>
      <c r="B45" s="44"/>
      <c r="C45" s="45"/>
      <c r="D45" s="44"/>
      <c r="E45" s="45"/>
      <c r="F45" s="45"/>
      <c r="G45" s="45"/>
    </row>
    <row r="46" spans="1:7" ht="15">
      <c r="A46" s="44"/>
      <c r="B46" s="44"/>
      <c r="C46" s="45"/>
      <c r="D46" s="44"/>
      <c r="E46" s="45"/>
      <c r="F46" s="45"/>
      <c r="G46" s="45"/>
    </row>
    <row r="47" spans="1:7" ht="15">
      <c r="A47" s="44"/>
      <c r="B47" s="44"/>
      <c r="C47" s="45"/>
      <c r="D47" s="44"/>
      <c r="E47" s="45"/>
      <c r="F47" s="45"/>
      <c r="G47" s="45"/>
    </row>
    <row r="48" spans="1:7" ht="15">
      <c r="A48" s="100"/>
      <c r="B48" s="101"/>
      <c r="C48" s="101"/>
      <c r="D48" s="101"/>
      <c r="E48" s="101"/>
      <c r="F48" s="101"/>
      <c r="G48" s="101"/>
    </row>
    <row r="49" spans="1:7" ht="36" customHeight="1">
      <c r="A49" s="100"/>
      <c r="B49" s="101"/>
      <c r="C49" s="101"/>
      <c r="D49" s="101"/>
      <c r="E49" s="101"/>
      <c r="F49" s="101"/>
      <c r="G49" s="101"/>
    </row>
    <row r="50" spans="1:7" ht="33.75" customHeight="1">
      <c r="A50" s="100"/>
      <c r="B50" s="101"/>
      <c r="C50" s="101"/>
      <c r="D50" s="101"/>
      <c r="E50" s="101"/>
      <c r="F50" s="101"/>
      <c r="G50" s="101"/>
    </row>
    <row r="51" spans="1:7" ht="15">
      <c r="A51" s="44"/>
      <c r="B51" s="44"/>
      <c r="C51" s="45"/>
      <c r="D51" s="44"/>
      <c r="E51" s="45"/>
      <c r="F51" s="45"/>
      <c r="G51" s="45"/>
    </row>
  </sheetData>
  <sheetProtection/>
  <mergeCells count="9">
    <mergeCell ref="A48:G48"/>
    <mergeCell ref="A49:G49"/>
    <mergeCell ref="A50:G50"/>
    <mergeCell ref="A23:G23"/>
    <mergeCell ref="A6:G6"/>
    <mergeCell ref="B8:G8"/>
    <mergeCell ref="B9:G9"/>
    <mergeCell ref="A11:G11"/>
    <mergeCell ref="A16:G16"/>
  </mergeCells>
  <printOptions/>
  <pageMargins left="0" right="0" top="0" bottom="0" header="0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4" sqref="F4"/>
    </sheetView>
  </sheetViews>
  <sheetFormatPr defaultColWidth="10.28125" defaultRowHeight="15" outlineLevelCol="1"/>
  <cols>
    <col min="1" max="1" width="10.28125" style="21" customWidth="1"/>
    <col min="2" max="2" width="47.140625" style="21" customWidth="1"/>
    <col min="3" max="3" width="17.8515625" style="21" customWidth="1" outlineLevel="1"/>
    <col min="4" max="5" width="18.7109375" style="21" customWidth="1"/>
    <col min="6" max="6" width="17.421875" style="21" customWidth="1"/>
    <col min="7" max="7" width="11.28125" style="21" bestFit="1" customWidth="1"/>
    <col min="8" max="16384" width="10.28125" style="21" customWidth="1"/>
  </cols>
  <sheetData>
    <row r="1" spans="1:7" ht="16.5">
      <c r="A1" s="18"/>
      <c r="B1" s="18"/>
      <c r="C1" s="18"/>
      <c r="D1" s="18"/>
      <c r="E1" s="18"/>
      <c r="F1" s="19"/>
      <c r="G1" s="20"/>
    </row>
    <row r="2" spans="1:7" ht="16.5">
      <c r="A2" s="18"/>
      <c r="B2" s="22" t="s">
        <v>52</v>
      </c>
      <c r="C2" s="18"/>
      <c r="D2" s="18"/>
      <c r="E2" s="18"/>
      <c r="F2" s="19"/>
      <c r="G2" s="20"/>
    </row>
    <row r="3" spans="1:7" ht="16.5">
      <c r="A3" s="18"/>
      <c r="B3" s="18"/>
      <c r="C3" s="18"/>
      <c r="D3" s="18"/>
      <c r="E3" s="18"/>
      <c r="F3" s="19"/>
      <c r="G3" s="23"/>
    </row>
    <row r="4" spans="1:7" ht="47.25">
      <c r="A4" s="24" t="s">
        <v>12</v>
      </c>
      <c r="B4" s="14" t="s">
        <v>37</v>
      </c>
      <c r="C4" s="14" t="s">
        <v>38</v>
      </c>
      <c r="D4" s="14" t="s">
        <v>69</v>
      </c>
      <c r="E4" s="14" t="s">
        <v>72</v>
      </c>
      <c r="F4" s="14" t="s">
        <v>73</v>
      </c>
      <c r="G4" s="25"/>
    </row>
    <row r="5" spans="1:6" ht="15.75">
      <c r="A5" s="14"/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16.5">
      <c r="A6" s="14">
        <v>1</v>
      </c>
      <c r="B6" s="26"/>
      <c r="C6" s="24"/>
      <c r="D6" s="27">
        <v>0</v>
      </c>
      <c r="E6" s="27">
        <v>0</v>
      </c>
      <c r="F6" s="27">
        <v>0</v>
      </c>
    </row>
    <row r="7" spans="1:7" ht="16.5">
      <c r="A7" s="14"/>
      <c r="B7" s="26"/>
      <c r="C7" s="24"/>
      <c r="D7" s="27"/>
      <c r="E7" s="27"/>
      <c r="F7" s="27"/>
      <c r="G7" s="28"/>
    </row>
    <row r="8" spans="1:7" ht="16.5">
      <c r="A8" s="14"/>
      <c r="B8" s="26"/>
      <c r="C8" s="29"/>
      <c r="D8" s="27"/>
      <c r="E8" s="27"/>
      <c r="F8" s="27"/>
      <c r="G8" s="30"/>
    </row>
    <row r="9" spans="1:7" ht="16.5">
      <c r="A9" s="14"/>
      <c r="B9" s="26"/>
      <c r="C9" s="29"/>
      <c r="D9" s="27"/>
      <c r="E9" s="27"/>
      <c r="F9" s="27"/>
      <c r="G9" s="30"/>
    </row>
    <row r="10" spans="1:7" ht="16.5">
      <c r="A10" s="31"/>
      <c r="B10" s="32" t="s">
        <v>40</v>
      </c>
      <c r="C10" s="31" t="s">
        <v>39</v>
      </c>
      <c r="D10" s="33">
        <f>SUM(D6:D9)</f>
        <v>0</v>
      </c>
      <c r="E10" s="33">
        <v>0</v>
      </c>
      <c r="F10" s="33">
        <f>SUM(F6:F9)</f>
        <v>0</v>
      </c>
      <c r="G10" s="28"/>
    </row>
    <row r="12" spans="2:7" ht="16.5">
      <c r="B12" s="35" t="s">
        <v>49</v>
      </c>
      <c r="C12" s="30"/>
      <c r="F12" s="34"/>
      <c r="G12" s="34"/>
    </row>
    <row r="13" ht="14.25">
      <c r="B13" s="35" t="s">
        <v>51</v>
      </c>
    </row>
    <row r="14" ht="14.25">
      <c r="B14" s="35" t="s">
        <v>50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3.140625" style="0" customWidth="1"/>
    <col min="2" max="2" width="25.57421875" style="0" customWidth="1"/>
    <col min="3" max="3" width="13.8515625" style="0" customWidth="1"/>
    <col min="4" max="4" width="15.57421875" style="0" customWidth="1"/>
    <col min="5" max="5" width="16.00390625" style="0" customWidth="1"/>
    <col min="6" max="6" width="15.57421875" style="0" customWidth="1"/>
    <col min="7" max="7" width="16.140625" style="0" customWidth="1"/>
    <col min="8" max="8" width="19.8515625" style="0" customWidth="1"/>
    <col min="9" max="9" width="9.8515625" style="0" customWidth="1"/>
  </cols>
  <sheetData>
    <row r="2" ht="15.75">
      <c r="B2" s="1" t="s">
        <v>41</v>
      </c>
    </row>
    <row r="4" spans="1:8" ht="45">
      <c r="A4" s="9"/>
      <c r="B4" s="9" t="s">
        <v>42</v>
      </c>
      <c r="C4" s="9" t="s">
        <v>67</v>
      </c>
      <c r="D4" s="9" t="s">
        <v>74</v>
      </c>
      <c r="E4" s="9" t="s">
        <v>81</v>
      </c>
      <c r="F4" s="9" t="s">
        <v>68</v>
      </c>
      <c r="G4" s="9" t="s">
        <v>75</v>
      </c>
      <c r="H4" s="9" t="s">
        <v>43</v>
      </c>
    </row>
    <row r="5" spans="1:8" ht="15">
      <c r="A5" s="10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5">
      <c r="A6" s="8">
        <v>1</v>
      </c>
      <c r="B6" s="11" t="s">
        <v>62</v>
      </c>
      <c r="C6" s="51">
        <v>184986</v>
      </c>
      <c r="D6" s="51">
        <v>268731</v>
      </c>
      <c r="E6" s="54">
        <v>447226</v>
      </c>
      <c r="F6" s="8">
        <v>0</v>
      </c>
      <c r="G6" s="8">
        <v>0</v>
      </c>
      <c r="H6" s="8">
        <v>0</v>
      </c>
    </row>
    <row r="7" spans="1:8" ht="15">
      <c r="A7" s="12"/>
      <c r="B7" s="8" t="s">
        <v>40</v>
      </c>
      <c r="C7" s="51">
        <v>184986</v>
      </c>
      <c r="D7" s="51">
        <v>268731</v>
      </c>
      <c r="E7" s="54">
        <v>447226</v>
      </c>
      <c r="F7" s="8">
        <v>0</v>
      </c>
      <c r="G7" s="8">
        <v>0</v>
      </c>
      <c r="H7" s="8">
        <v>0</v>
      </c>
    </row>
    <row r="8" spans="1:8" ht="25.5">
      <c r="A8" s="13"/>
      <c r="B8" s="8" t="s">
        <v>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11" spans="2:9" ht="12" customHeight="1">
      <c r="B11" s="4" t="s">
        <v>53</v>
      </c>
      <c r="C11" s="5"/>
      <c r="D11" s="5"/>
      <c r="E11" s="5"/>
      <c r="F11" s="5"/>
      <c r="G11" s="5"/>
      <c r="H11" s="6" t="s">
        <v>36</v>
      </c>
      <c r="I11" s="53" t="s">
        <v>80</v>
      </c>
    </row>
    <row r="12" spans="2:7" ht="18" customHeight="1">
      <c r="B12" s="4" t="s">
        <v>54</v>
      </c>
      <c r="C12" s="7"/>
      <c r="D12" s="7"/>
      <c r="E12" s="7"/>
      <c r="F12" s="7"/>
      <c r="G12" s="7"/>
    </row>
    <row r="13" spans="2:7" ht="27" customHeight="1">
      <c r="B13" s="4" t="s">
        <v>55</v>
      </c>
      <c r="C13" s="7"/>
      <c r="D13" s="7"/>
      <c r="E13" s="7"/>
      <c r="F13" s="7"/>
      <c r="G13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Priede</dc:creator>
  <cp:keywords/>
  <dc:description/>
  <cp:lastModifiedBy>Baiba Vīlipa</cp:lastModifiedBy>
  <cp:lastPrinted>2021-02-15T11:44:00Z</cp:lastPrinted>
  <dcterms:created xsi:type="dcterms:W3CDTF">2006-09-16T00:00:00Z</dcterms:created>
  <dcterms:modified xsi:type="dcterms:W3CDTF">2023-05-30T07:08:31Z</dcterms:modified>
  <cp:category/>
  <cp:version/>
  <cp:contentType/>
  <cp:contentStatus/>
</cp:coreProperties>
</file>